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singtonclerk-my.sharepoint.com/personal/clerk_cassingtonclerk_onmicrosoft_com/Documents/Cassington PC/KINGSTON (E)/Financial stuff/Parish accounts/2022-23/"/>
    </mc:Choice>
  </mc:AlternateContent>
  <xr:revisionPtr revIDLastSave="386" documentId="8_{E08B177B-1E74-488B-9C93-0ADF95DE6C5E}" xr6:coauthVersionLast="47" xr6:coauthVersionMax="47" xr10:uidLastSave="{8796C2E9-C46C-4455-A30D-458A46AEF72A}"/>
  <bookViews>
    <workbookView xWindow="-108" yWindow="-108" windowWidth="23256" windowHeight="12456" tabRatio="930" activeTab="1" xr2:uid="{00000000-000D-0000-FFFF-FFFF00000000}"/>
  </bookViews>
  <sheets>
    <sheet name="Bal.Sheet" sheetId="2" r:id="rId1"/>
    <sheet name="Cassington Parish Council " sheetId="44" r:id="rId2"/>
    <sheet name="Notes" sheetId="49" r:id="rId3"/>
    <sheet name="Variances" sheetId="17" r:id="rId4"/>
    <sheet name=" old asset register" sheetId="46" state="hidden" r:id="rId5"/>
    <sheet name=" Fixed asset register" sheetId="50" r:id="rId6"/>
    <sheet name="Variances for audit" sheetId="45" state="hidden" r:id="rId7"/>
  </sheets>
  <definedNames>
    <definedName name="_xlnm.Print_Area" localSheetId="5">' Fixed asset register'!$A$1:$H$42</definedName>
    <definedName name="_xlnm.Print_Area" localSheetId="1">'Cassington Parish Council '!$A$1:$L$46</definedName>
    <definedName name="_xlnm.Print_Area" localSheetId="3">Variances!$A$1:$G$36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7" l="1"/>
  <c r="G41" i="50"/>
  <c r="F41" i="50"/>
  <c r="E41" i="50"/>
  <c r="F37" i="49" l="1"/>
  <c r="F28" i="49"/>
  <c r="F12" i="49"/>
  <c r="F10" i="44"/>
  <c r="E13" i="2"/>
  <c r="E28" i="49" l="1"/>
  <c r="E12" i="49"/>
  <c r="D23" i="17"/>
  <c r="D22" i="17"/>
  <c r="D21" i="17"/>
  <c r="D20" i="17"/>
  <c r="D19" i="17"/>
  <c r="D16" i="17"/>
  <c r="D11" i="17"/>
  <c r="D13" i="2" l="1"/>
  <c r="F35" i="44"/>
  <c r="F20" i="44"/>
  <c r="F37" i="44" l="1"/>
  <c r="E37" i="49"/>
  <c r="G20" i="44"/>
  <c r="G10" i="44"/>
  <c r="G35" i="44" l="1"/>
  <c r="G37" i="44" s="1"/>
  <c r="G61" i="46" l="1"/>
  <c r="G60" i="46"/>
  <c r="H10" i="46"/>
  <c r="H82" i="46" s="1"/>
  <c r="G5" i="46"/>
  <c r="D19" i="45" l="1"/>
  <c r="D17" i="45"/>
  <c r="D16" i="45"/>
  <c r="D15" i="45"/>
  <c r="D14" i="45"/>
  <c r="D11" i="45"/>
  <c r="D10" i="45"/>
  <c r="D9" i="45"/>
  <c r="D8" i="45"/>
  <c r="D7" i="45"/>
</calcChain>
</file>

<file path=xl/sharedStrings.xml><?xml version="1.0" encoding="utf-8"?>
<sst xmlns="http://schemas.openxmlformats.org/spreadsheetml/2006/main" count="413" uniqueCount="250">
  <si>
    <t>Balance Sheet for the year ended</t>
  </si>
  <si>
    <t>Current Assets</t>
  </si>
  <si>
    <t>RECEIPTS</t>
  </si>
  <si>
    <t>TOTAL RECEIPTS</t>
  </si>
  <si>
    <t>Subscriptions</t>
  </si>
  <si>
    <t>Grass cutting</t>
  </si>
  <si>
    <t>NET SURPLUS (DEFICIT)</t>
  </si>
  <si>
    <t>PAYMENTS</t>
  </si>
  <si>
    <t>Payments &amp; Receipts for the year ended</t>
  </si>
  <si>
    <t>TOTAL PAYMENTS</t>
  </si>
  <si>
    <t xml:space="preserve">WODC Precept </t>
  </si>
  <si>
    <t>Grants</t>
  </si>
  <si>
    <t>Tree maintenance</t>
  </si>
  <si>
    <t>Recreation Ground</t>
  </si>
  <si>
    <t>Administration</t>
  </si>
  <si>
    <t>Clerk's salary</t>
  </si>
  <si>
    <t>Other receipts/grants</t>
  </si>
  <si>
    <t>Bank accounts at end of year:-</t>
  </si>
  <si>
    <t>Uncleared payments</t>
  </si>
  <si>
    <t>VAT Reclaim</t>
  </si>
  <si>
    <t xml:space="preserve">Grass cutting </t>
  </si>
  <si>
    <t>TOTAL</t>
  </si>
  <si>
    <t>Balance at start of year</t>
  </si>
  <si>
    <t>Hailey Parish Council</t>
  </si>
  <si>
    <t>Heading</t>
  </si>
  <si>
    <t>Variance</t>
  </si>
  <si>
    <t>Explanation</t>
  </si>
  <si>
    <t>Precept</t>
  </si>
  <si>
    <t>Rent football club</t>
  </si>
  <si>
    <t>Burial ground receipts</t>
  </si>
  <si>
    <t>VAT reclaim</t>
  </si>
  <si>
    <t>Non-recurring</t>
  </si>
  <si>
    <t xml:space="preserve">Burial Ground maintenance </t>
  </si>
  <si>
    <t xml:space="preserve">VAT paid </t>
  </si>
  <si>
    <t>2017-18</t>
  </si>
  <si>
    <t>Schedule of Variances (15%differences)</t>
  </si>
  <si>
    <t>Increased precept-sinking fund for village hall</t>
  </si>
  <si>
    <t>2 years paid in 2016-7</t>
  </si>
  <si>
    <t>More deaths/plot reservations in the parish</t>
  </si>
  <si>
    <t>Only Neighbourhood Plan grant received this year</t>
  </si>
  <si>
    <t>Reclaim for Qs 3 &amp; 4 not yet received</t>
  </si>
  <si>
    <t>Increased frequency of cuts</t>
  </si>
  <si>
    <t>Minor repairs only, no installation as previous year</t>
  </si>
  <si>
    <t>Majority of tree work from survey carried out previous year</t>
  </si>
  <si>
    <t>New website needed to comply with transparency code</t>
  </si>
  <si>
    <t>Neighbourhood Plan</t>
  </si>
  <si>
    <t>No NP expenses necessary in 2016-17</t>
  </si>
  <si>
    <t>Signature of chairman …………………………    Date …………………………………</t>
  </si>
  <si>
    <t>Signature of RFO ………………………………     Date …………………………………</t>
  </si>
  <si>
    <t>Grants given: £500 to Hailey Festival, £1000 to St John's Church</t>
  </si>
  <si>
    <t>Playground</t>
  </si>
  <si>
    <t>Parish maintenance</t>
  </si>
  <si>
    <t>Councillor Priority Fund</t>
  </si>
  <si>
    <t>Accounts Year Ended 31st March 2019</t>
  </si>
  <si>
    <t>2018-19</t>
  </si>
  <si>
    <t>Schedule of Variances (15%difference or more than £500)</t>
  </si>
  <si>
    <t>Receipts:</t>
  </si>
  <si>
    <t>Payments:</t>
  </si>
  <si>
    <t>ASSET REGISTER 2019/20</t>
  </si>
  <si>
    <t>Asset No.</t>
  </si>
  <si>
    <t>Date Acquired</t>
  </si>
  <si>
    <t>Description</t>
  </si>
  <si>
    <t>Location</t>
  </si>
  <si>
    <t>Notes</t>
  </si>
  <si>
    <t>Value (£s)</t>
  </si>
  <si>
    <t>Insurance Value £</t>
  </si>
  <si>
    <t>Nominal Value/ Purchase Cost for Audit Purposes £</t>
  </si>
  <si>
    <t>Disposal Date</t>
  </si>
  <si>
    <t>War Memorial</t>
  </si>
  <si>
    <t>Middletown</t>
  </si>
  <si>
    <t xml:space="preserve">Insured value </t>
  </si>
  <si>
    <t>Off Middletown</t>
  </si>
  <si>
    <t>Old Burial Ground</t>
  </si>
  <si>
    <t>New Burial Ground</t>
  </si>
  <si>
    <t>Church Lane</t>
  </si>
  <si>
    <t>N/K</t>
  </si>
  <si>
    <t>Allotment Gardens</t>
  </si>
  <si>
    <t>Poffley End</t>
  </si>
  <si>
    <t>Garage</t>
  </si>
  <si>
    <t xml:space="preserve">Insured Value </t>
  </si>
  <si>
    <t>Sports Pavilion</t>
  </si>
  <si>
    <t>Wicksteed Whirling Platform Roundabout</t>
  </si>
  <si>
    <t>Play Area</t>
  </si>
  <si>
    <t>Wicksteed Single Arch Swing</t>
  </si>
  <si>
    <t>Playsafe Exercise Station</t>
  </si>
  <si>
    <t>Scramble Net</t>
  </si>
  <si>
    <t xml:space="preserve">Insurance value </t>
  </si>
  <si>
    <t>Supanova</t>
  </si>
  <si>
    <t>Public Seat</t>
  </si>
  <si>
    <t>B4022 Witheridge</t>
  </si>
  <si>
    <t>B4022 Delly End Junction</t>
  </si>
  <si>
    <t>Ditto</t>
  </si>
  <si>
    <t>Public Seat (Queen's Jubilee)</t>
  </si>
  <si>
    <t>B4022 Middletown</t>
  </si>
  <si>
    <t>Delly Green</t>
  </si>
  <si>
    <t>Public seat</t>
  </si>
  <si>
    <t>BMX Area</t>
  </si>
  <si>
    <t>Children's Play Area</t>
  </si>
  <si>
    <t>New Yatt, North Leigh Jnc</t>
  </si>
  <si>
    <t>Purchase Price</t>
  </si>
  <si>
    <t xml:space="preserve">Public Seat </t>
  </si>
  <si>
    <t>Outside Churchyard</t>
  </si>
  <si>
    <t>Playground Sign Board</t>
  </si>
  <si>
    <t>Insured Value</t>
  </si>
  <si>
    <t>Parish Notice Board</t>
  </si>
  <si>
    <t>Foxburrow Lane</t>
  </si>
  <si>
    <t>Estimated</t>
  </si>
  <si>
    <t>Delly End</t>
  </si>
  <si>
    <t>Burial Ground</t>
  </si>
  <si>
    <t>donated to village hall</t>
  </si>
  <si>
    <t>New Yatt</t>
  </si>
  <si>
    <t>Dogs on Lead Byelaws Signs (x5)</t>
  </si>
  <si>
    <t>Youth Shelter</t>
  </si>
  <si>
    <t>Goal Module</t>
  </si>
  <si>
    <t>Streetscene Skate Area</t>
  </si>
  <si>
    <t>Palace/Fortress</t>
  </si>
  <si>
    <t>Spinner Bowl</t>
  </si>
  <si>
    <t>Crazy Scrambler</t>
  </si>
  <si>
    <t>Nest Swing</t>
  </si>
  <si>
    <t>Garden/Home See Saw</t>
  </si>
  <si>
    <t>Cableway with platform</t>
  </si>
  <si>
    <t>Picnic Benches (x3) - Recreation Ground</t>
  </si>
  <si>
    <t>Jubilee Bench</t>
  </si>
  <si>
    <t>BMX Dirt Track</t>
  </si>
  <si>
    <t>Bench</t>
  </si>
  <si>
    <t>VAS and accessories</t>
  </si>
  <si>
    <t>Highways</t>
  </si>
  <si>
    <t>Insured value</t>
  </si>
  <si>
    <t>Laptop Computer</t>
  </si>
  <si>
    <t>Clerks Residence</t>
  </si>
  <si>
    <t>Defibrilator Unit</t>
  </si>
  <si>
    <t>Lamb &amp; Flag</t>
  </si>
  <si>
    <t>Defibrilator Cabinet</t>
  </si>
  <si>
    <t>Salt Bins</t>
  </si>
  <si>
    <t>Priest Hill Lane, New Yatt &amp; Pitts Lane</t>
  </si>
  <si>
    <t>Bowen's Garage</t>
  </si>
  <si>
    <t>Village gates x 3</t>
  </si>
  <si>
    <t>Entrances to village</t>
  </si>
  <si>
    <t>Village signs</t>
  </si>
  <si>
    <t>On village gates</t>
  </si>
  <si>
    <t>Defibrillator case</t>
  </si>
  <si>
    <t>Lamb and Flag</t>
  </si>
  <si>
    <t>Sign for exercise equipment</t>
  </si>
  <si>
    <t>Rower</t>
  </si>
  <si>
    <t>Skier</t>
  </si>
  <si>
    <t>Chest Press/Pull Down Combination Unit</t>
  </si>
  <si>
    <t>Step Box Multi-Gym/Body Twister</t>
  </si>
  <si>
    <t>Single Leg Press</t>
  </si>
  <si>
    <t>Tug of war rope</t>
  </si>
  <si>
    <t>Printer/scanner</t>
  </si>
  <si>
    <t>Clerk's home</t>
  </si>
  <si>
    <t>Gate posts</t>
  </si>
  <si>
    <t>Recreation ground</t>
  </si>
  <si>
    <t>Vehicle Activated Sign</t>
  </si>
  <si>
    <t>Delly Hill</t>
  </si>
  <si>
    <t>Noticeboard</t>
  </si>
  <si>
    <t>New Yatt Lane</t>
  </si>
  <si>
    <t>Sign for village hall car park</t>
  </si>
  <si>
    <t>Bus shelter</t>
  </si>
  <si>
    <t>VAS second battery</t>
  </si>
  <si>
    <t>Cllrs home</t>
  </si>
  <si>
    <t xml:space="preserve">purchase price </t>
  </si>
  <si>
    <t>Note 1</t>
  </si>
  <si>
    <t>Total</t>
  </si>
  <si>
    <t>Note 2</t>
  </si>
  <si>
    <t>Note 3</t>
  </si>
  <si>
    <t>GPC/ Donations</t>
  </si>
  <si>
    <t>Grants/GPC payments</t>
  </si>
  <si>
    <t>Councillor Priority fund</t>
  </si>
  <si>
    <t>2021-22</t>
  </si>
  <si>
    <t>2022-23</t>
  </si>
  <si>
    <t>Bank Charges</t>
  </si>
  <si>
    <t>Clerks Expenses</t>
  </si>
  <si>
    <t>IT/Software</t>
  </si>
  <si>
    <t>Hire of Hall</t>
  </si>
  <si>
    <t>Audit Fee</t>
  </si>
  <si>
    <t>Training</t>
  </si>
  <si>
    <t>Insurance</t>
  </si>
  <si>
    <t>General Contingencies</t>
  </si>
  <si>
    <t>Website</t>
  </si>
  <si>
    <t>Cassington Parish Council</t>
  </si>
  <si>
    <t>Nationwide 90 Day Account</t>
  </si>
  <si>
    <t>Accounts Year Ended 31st March 2023</t>
  </si>
  <si>
    <t>Unity Trust Bank</t>
  </si>
  <si>
    <t xml:space="preserve">Nationwide 90 Day </t>
  </si>
  <si>
    <t>Tree Sponsor</t>
  </si>
  <si>
    <t>Neighbourhood Plan Grant</t>
  </si>
  <si>
    <t>Interest</t>
  </si>
  <si>
    <t>OALC Training Refund</t>
  </si>
  <si>
    <t>Burials</t>
  </si>
  <si>
    <t>Donantion</t>
  </si>
  <si>
    <t>SSE Payment</t>
  </si>
  <si>
    <t>Councillor Expenses</t>
  </si>
  <si>
    <t>Recreation Ground/Play Area</t>
  </si>
  <si>
    <t>CASSINGTON PARISH COUNCIL</t>
  </si>
  <si>
    <t>2022-2023 AGAR</t>
  </si>
  <si>
    <t>FIXED ASSETS ESTIMATED VALUATIONS AT 31ST MARCH 2021</t>
  </si>
  <si>
    <t>£</t>
  </si>
  <si>
    <t>Village hall land only</t>
  </si>
  <si>
    <t>estimated value excluding building (building is property of village hall committee)</t>
  </si>
  <si>
    <t>Burial (consecrated) ground</t>
  </si>
  <si>
    <t>value offset by contingent liability to maintain in perpetuity - all burial plots filled</t>
  </si>
  <si>
    <t>nil</t>
  </si>
  <si>
    <t>Village green</t>
  </si>
  <si>
    <t>any value offset by contingent liability to maintain in perpetuity</t>
  </si>
  <si>
    <t>Little Green in Bell Close</t>
  </si>
  <si>
    <t>small area of no use with any value offset by contingent liability to maintain in perpetuity</t>
  </si>
  <si>
    <t>War memorial, posts and chains</t>
  </si>
  <si>
    <t>rebuilding cost as advised - revised costing from April 2022</t>
  </si>
  <si>
    <t>Elms Road playing field</t>
  </si>
  <si>
    <t>agricultural value only - approximately 6 acres including tennis courts and car parking area</t>
  </si>
  <si>
    <t>Elms Road Pavilion</t>
  </si>
  <si>
    <t>Rebuild only Pavilion</t>
  </si>
  <si>
    <t>Play area equipment</t>
  </si>
  <si>
    <t>additional equipment</t>
  </si>
  <si>
    <t>Fence 4/2/16</t>
  </si>
  <si>
    <t>Trampoline 3/3/16</t>
  </si>
  <si>
    <t>PlayIng Field</t>
  </si>
  <si>
    <t>Additional equipment Sports &amp; Social club</t>
  </si>
  <si>
    <t>Shed 5/11/15</t>
  </si>
  <si>
    <t>Equipment for MUGA 4/2/16</t>
  </si>
  <si>
    <t>Lighting for MUGA 3/3/16</t>
  </si>
  <si>
    <t>MUGA pitch 3/3/16</t>
  </si>
  <si>
    <t>Outdoor Gym equipment</t>
  </si>
  <si>
    <t>installed March 2018 paid for in April 2018</t>
  </si>
  <si>
    <t>Notice boards x 2</t>
  </si>
  <si>
    <t>in present repaired state</t>
  </si>
  <si>
    <t>Benches x3</t>
  </si>
  <si>
    <t>New benches purchased in 2017  installed in May 2018</t>
  </si>
  <si>
    <t>value £950</t>
  </si>
  <si>
    <t>VAS's x 2</t>
  </si>
  <si>
    <t>Cost from WODC 6/12/07</t>
  </si>
  <si>
    <t>New Dictaphone</t>
  </si>
  <si>
    <t>New purchase 21st December 2021</t>
  </si>
  <si>
    <t>New Laptop</t>
  </si>
  <si>
    <t>New purchase February 2022</t>
  </si>
  <si>
    <t>Mobile Phone</t>
  </si>
  <si>
    <t>Purchased April 2022</t>
  </si>
  <si>
    <t>Estimated total value</t>
  </si>
  <si>
    <t>HMRC Payments</t>
  </si>
  <si>
    <t>Salary Repayment</t>
  </si>
  <si>
    <t>Less Burials</t>
  </si>
  <si>
    <t>Less Grass Cutting</t>
  </si>
  <si>
    <t>Installation of a 2 toddler swings</t>
  </si>
  <si>
    <t>Less Subscription</t>
  </si>
  <si>
    <t>No maintenance needed</t>
  </si>
  <si>
    <t>Less maintenance needed</t>
  </si>
  <si>
    <t>Less work done</t>
  </si>
  <si>
    <t>Less work needed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</si>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</sst>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[$-F800]dddd\,\ mmmm\ dd\,\ yyyy"/>
    <numFmt numFmtId="167" formatCode="&quot;£&quot;#,##0.00"/>
    <numFmt numFmtId="168" formatCode="&quot;£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entury Gothic"/>
      <family val="2"/>
    </font>
    <font>
      <b/>
      <sz val="11"/>
      <color theme="1"/>
      <name val="Calibri"/>
      <family val="2"/>
    </font>
    <font>
      <b/>
      <i/>
      <sz val="10"/>
      <color theme="1"/>
      <name val="Century Gothic"/>
      <family val="2"/>
    </font>
    <font>
      <b/>
      <sz val="18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4"/>
      <name val="Calibri"/>
      <family val="2"/>
    </font>
    <font>
      <sz val="10"/>
      <color theme="4"/>
      <name val="Calibri"/>
      <family val="2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166" fontId="0" fillId="0" borderId="0"/>
    <xf numFmtId="43" fontId="1" fillId="0" borderId="0" applyFont="0" applyFill="0" applyBorder="0" applyAlignment="0" applyProtection="0"/>
    <xf numFmtId="166" fontId="2" fillId="0" borderId="0"/>
  </cellStyleXfs>
  <cellXfs count="183">
    <xf numFmtId="166" fontId="0" fillId="0" borderId="0" xfId="0"/>
    <xf numFmtId="166" fontId="3" fillId="0" borderId="0" xfId="0" applyFont="1"/>
    <xf numFmtId="166" fontId="4" fillId="0" borderId="0" xfId="0" applyFont="1"/>
    <xf numFmtId="166" fontId="4" fillId="0" borderId="0" xfId="0" applyFont="1" applyAlignment="1">
      <alignment horizontal="right"/>
    </xf>
    <xf numFmtId="166" fontId="5" fillId="0" borderId="0" xfId="0" applyFont="1"/>
    <xf numFmtId="166" fontId="6" fillId="0" borderId="0" xfId="0" applyFont="1"/>
    <xf numFmtId="2" fontId="5" fillId="0" borderId="0" xfId="0" applyNumberFormat="1" applyFont="1"/>
    <xf numFmtId="2" fontId="6" fillId="0" borderId="0" xfId="0" applyNumberFormat="1" applyFont="1"/>
    <xf numFmtId="166" fontId="7" fillId="0" borderId="0" xfId="0" applyFont="1"/>
    <xf numFmtId="15" fontId="5" fillId="0" borderId="0" xfId="0" applyNumberFormat="1" applyFont="1"/>
    <xf numFmtId="2" fontId="3" fillId="0" borderId="0" xfId="0" applyNumberFormat="1" applyFont="1"/>
    <xf numFmtId="49" fontId="3" fillId="0" borderId="0" xfId="0" applyNumberFormat="1" applyFont="1" applyAlignment="1">
      <alignment horizontal="right"/>
    </xf>
    <xf numFmtId="166" fontId="9" fillId="0" borderId="0" xfId="0" applyFont="1"/>
    <xf numFmtId="15" fontId="6" fillId="0" borderId="3" xfId="0" applyNumberFormat="1" applyFont="1" applyBorder="1"/>
    <xf numFmtId="166" fontId="6" fillId="0" borderId="3" xfId="0" applyFont="1" applyBorder="1"/>
    <xf numFmtId="2" fontId="6" fillId="0" borderId="3" xfId="0" applyNumberFormat="1" applyFont="1" applyBorder="1"/>
    <xf numFmtId="9" fontId="5" fillId="0" borderId="0" xfId="0" applyNumberFormat="1" applyFont="1"/>
    <xf numFmtId="166" fontId="10" fillId="0" borderId="0" xfId="0" applyFont="1"/>
    <xf numFmtId="166" fontId="11" fillId="0" borderId="0" xfId="0" applyFont="1"/>
    <xf numFmtId="2" fontId="0" fillId="0" borderId="0" xfId="0" applyNumberFormat="1"/>
    <xf numFmtId="166" fontId="14" fillId="0" borderId="0" xfId="0" applyFont="1"/>
    <xf numFmtId="166" fontId="12" fillId="0" borderId="0" xfId="0" applyFont="1"/>
    <xf numFmtId="15" fontId="15" fillId="0" borderId="0" xfId="0" applyNumberFormat="1" applyFont="1"/>
    <xf numFmtId="166" fontId="15" fillId="0" borderId="0" xfId="0" applyFont="1"/>
    <xf numFmtId="166" fontId="17" fillId="0" borderId="0" xfId="0" applyFont="1"/>
    <xf numFmtId="166" fontId="17" fillId="0" borderId="0" xfId="0" applyFont="1" applyAlignment="1">
      <alignment horizontal="center"/>
    </xf>
    <xf numFmtId="166" fontId="13" fillId="0" borderId="4" xfId="0" applyFont="1" applyBorder="1" applyAlignment="1">
      <alignment vertical="top" wrapText="1"/>
    </xf>
    <xf numFmtId="166" fontId="18" fillId="0" borderId="4" xfId="0" applyFont="1" applyBorder="1"/>
    <xf numFmtId="166" fontId="18" fillId="2" borderId="4" xfId="0" applyFont="1" applyFill="1" applyBorder="1"/>
    <xf numFmtId="166" fontId="18" fillId="0" borderId="4" xfId="0" applyFont="1" applyBorder="1" applyAlignment="1">
      <alignment vertical="top" wrapText="1"/>
    </xf>
    <xf numFmtId="166" fontId="9" fillId="0" borderId="4" xfId="0" applyFont="1" applyBorder="1"/>
    <xf numFmtId="8" fontId="9" fillId="0" borderId="4" xfId="0" applyNumberFormat="1" applyFont="1" applyBorder="1"/>
    <xf numFmtId="8" fontId="8" fillId="0" borderId="0" xfId="0" applyNumberFormat="1" applyFont="1"/>
    <xf numFmtId="6" fontId="9" fillId="0" borderId="4" xfId="0" applyNumberFormat="1" applyFont="1" applyBorder="1"/>
    <xf numFmtId="166" fontId="9" fillId="0" borderId="4" xfId="0" applyFont="1" applyBorder="1" applyAlignment="1">
      <alignment horizontal="left"/>
    </xf>
    <xf numFmtId="166" fontId="9" fillId="3" borderId="4" xfId="0" applyFont="1" applyFill="1" applyBorder="1"/>
    <xf numFmtId="8" fontId="9" fillId="3" borderId="4" xfId="0" applyNumberFormat="1" applyFont="1" applyFill="1" applyBorder="1"/>
    <xf numFmtId="8" fontId="9" fillId="0" borderId="0" xfId="0" applyNumberFormat="1" applyFont="1"/>
    <xf numFmtId="166" fontId="9" fillId="4" borderId="4" xfId="0" applyFont="1" applyFill="1" applyBorder="1"/>
    <xf numFmtId="8" fontId="9" fillId="4" borderId="4" xfId="0" applyNumberFormat="1" applyFont="1" applyFill="1" applyBorder="1"/>
    <xf numFmtId="166" fontId="9" fillId="4" borderId="0" xfId="0" applyFont="1" applyFill="1"/>
    <xf numFmtId="8" fontId="9" fillId="4" borderId="5" xfId="0" applyNumberFormat="1" applyFont="1" applyFill="1" applyBorder="1"/>
    <xf numFmtId="166" fontId="9" fillId="5" borderId="4" xfId="0" applyFont="1" applyFill="1" applyBorder="1"/>
    <xf numFmtId="8" fontId="9" fillId="5" borderId="4" xfId="0" applyNumberFormat="1" applyFont="1" applyFill="1" applyBorder="1"/>
    <xf numFmtId="166" fontId="9" fillId="6" borderId="4" xfId="0" applyFont="1" applyFill="1" applyBorder="1"/>
    <xf numFmtId="8" fontId="9" fillId="6" borderId="4" xfId="0" applyNumberFormat="1" applyFont="1" applyFill="1" applyBorder="1"/>
    <xf numFmtId="0" fontId="9" fillId="0" borderId="4" xfId="0" applyNumberFormat="1" applyFont="1" applyBorder="1"/>
    <xf numFmtId="17" fontId="9" fillId="0" borderId="4" xfId="0" applyNumberFormat="1" applyFont="1" applyBorder="1"/>
    <xf numFmtId="17" fontId="9" fillId="0" borderId="5" xfId="0" applyNumberFormat="1" applyFont="1" applyBorder="1"/>
    <xf numFmtId="166" fontId="9" fillId="7" borderId="4" xfId="0" applyFont="1" applyFill="1" applyBorder="1"/>
    <xf numFmtId="8" fontId="9" fillId="7" borderId="4" xfId="0" applyNumberFormat="1" applyFont="1" applyFill="1" applyBorder="1"/>
    <xf numFmtId="166" fontId="9" fillId="7" borderId="8" xfId="0" applyFont="1" applyFill="1" applyBorder="1"/>
    <xf numFmtId="8" fontId="9" fillId="7" borderId="8" xfId="0" applyNumberFormat="1" applyFont="1" applyFill="1" applyBorder="1"/>
    <xf numFmtId="166" fontId="9" fillId="0" borderId="8" xfId="0" applyFont="1" applyBorder="1"/>
    <xf numFmtId="166" fontId="9" fillId="0" borderId="5" xfId="0" applyFont="1" applyBorder="1"/>
    <xf numFmtId="8" fontId="9" fillId="0" borderId="5" xfId="0" applyNumberFormat="1" applyFont="1" applyBorder="1"/>
    <xf numFmtId="8" fontId="18" fillId="0" borderId="0" xfId="0" applyNumberFormat="1" applyFont="1"/>
    <xf numFmtId="166" fontId="9" fillId="0" borderId="9" xfId="0" applyFont="1" applyBorder="1"/>
    <xf numFmtId="17" fontId="17" fillId="0" borderId="10" xfId="0" applyNumberFormat="1" applyFont="1" applyBorder="1"/>
    <xf numFmtId="166" fontId="9" fillId="0" borderId="11" xfId="0" applyFont="1" applyBorder="1"/>
    <xf numFmtId="17" fontId="9" fillId="0" borderId="0" xfId="0" applyNumberFormat="1" applyFont="1"/>
    <xf numFmtId="8" fontId="8" fillId="0" borderId="5" xfId="0" applyNumberFormat="1" applyFont="1" applyBorder="1"/>
    <xf numFmtId="0" fontId="9" fillId="0" borderId="6" xfId="0" applyNumberFormat="1" applyFont="1" applyBorder="1"/>
    <xf numFmtId="0" fontId="9" fillId="0" borderId="7" xfId="0" applyNumberFormat="1" applyFont="1" applyBorder="1"/>
    <xf numFmtId="0" fontId="9" fillId="0" borderId="9" xfId="0" applyNumberFormat="1" applyFont="1" applyBorder="1"/>
    <xf numFmtId="0" fontId="9" fillId="0" borderId="4" xfId="0" applyNumberFormat="1" applyFont="1" applyBorder="1" applyAlignment="1">
      <alignment horizontal="right"/>
    </xf>
    <xf numFmtId="0" fontId="9" fillId="3" borderId="4" xfId="0" applyNumberFormat="1" applyFont="1" applyFill="1" applyBorder="1"/>
    <xf numFmtId="0" fontId="9" fillId="4" borderId="4" xfId="0" applyNumberFormat="1" applyFont="1" applyFill="1" applyBorder="1"/>
    <xf numFmtId="0" fontId="9" fillId="5" borderId="4" xfId="0" applyNumberFormat="1" applyFont="1" applyFill="1" applyBorder="1"/>
    <xf numFmtId="0" fontId="9" fillId="6" borderId="4" xfId="0" applyNumberFormat="1" applyFont="1" applyFill="1" applyBorder="1"/>
    <xf numFmtId="17" fontId="9" fillId="0" borderId="10" xfId="0" applyNumberFormat="1" applyFont="1" applyBorder="1"/>
    <xf numFmtId="166" fontId="19" fillId="0" borderId="0" xfId="0" applyFont="1"/>
    <xf numFmtId="167" fontId="0" fillId="0" borderId="0" xfId="0" applyNumberFormat="1"/>
    <xf numFmtId="167" fontId="10" fillId="0" borderId="0" xfId="0" applyNumberFormat="1" applyFont="1"/>
    <xf numFmtId="167" fontId="11" fillId="0" borderId="0" xfId="0" applyNumberFormat="1" applyFont="1"/>
    <xf numFmtId="167" fontId="5" fillId="0" borderId="0" xfId="0" applyNumberFormat="1" applyFont="1"/>
    <xf numFmtId="167" fontId="9" fillId="6" borderId="4" xfId="0" applyNumberFormat="1" applyFont="1" applyFill="1" applyBorder="1"/>
    <xf numFmtId="166" fontId="9" fillId="0" borderId="13" xfId="0" applyFont="1" applyBorder="1"/>
    <xf numFmtId="6" fontId="9" fillId="0" borderId="12" xfId="0" applyNumberFormat="1" applyFont="1" applyBorder="1"/>
    <xf numFmtId="10" fontId="5" fillId="0" borderId="0" xfId="0" applyNumberFormat="1" applyFont="1"/>
    <xf numFmtId="167" fontId="15" fillId="0" borderId="0" xfId="0" applyNumberFormat="1" applyFont="1"/>
    <xf numFmtId="166" fontId="20" fillId="0" borderId="0" xfId="0" applyFont="1"/>
    <xf numFmtId="166" fontId="22" fillId="0" borderId="0" xfId="0" applyFont="1"/>
    <xf numFmtId="166" fontId="23" fillId="0" borderId="0" xfId="0" applyFont="1"/>
    <xf numFmtId="166" fontId="24" fillId="0" borderId="0" xfId="0" applyFont="1"/>
    <xf numFmtId="49" fontId="14" fillId="0" borderId="0" xfId="0" applyNumberFormat="1" applyFont="1" applyAlignment="1">
      <alignment horizontal="right"/>
    </xf>
    <xf numFmtId="167" fontId="23" fillId="0" borderId="0" xfId="0" applyNumberFormat="1" applyFont="1"/>
    <xf numFmtId="167" fontId="22" fillId="0" borderId="0" xfId="0" applyNumberFormat="1" applyFont="1"/>
    <xf numFmtId="2" fontId="23" fillId="0" borderId="0" xfId="0" applyNumberFormat="1" applyFont="1"/>
    <xf numFmtId="164" fontId="23" fillId="0" borderId="0" xfId="0" applyNumberFormat="1" applyFont="1"/>
    <xf numFmtId="166" fontId="21" fillId="0" borderId="0" xfId="0" applyFont="1"/>
    <xf numFmtId="167" fontId="21" fillId="0" borderId="0" xfId="0" applyNumberFormat="1" applyFont="1"/>
    <xf numFmtId="2" fontId="21" fillId="0" borderId="0" xfId="0" applyNumberFormat="1" applyFont="1"/>
    <xf numFmtId="164" fontId="21" fillId="0" borderId="0" xfId="0" applyNumberFormat="1" applyFont="1"/>
    <xf numFmtId="2" fontId="24" fillId="0" borderId="0" xfId="0" applyNumberFormat="1" applyFont="1"/>
    <xf numFmtId="3" fontId="23" fillId="0" borderId="0" xfId="0" applyNumberFormat="1" applyFont="1"/>
    <xf numFmtId="166" fontId="23" fillId="0" borderId="0" xfId="0" applyFont="1" applyAlignment="1">
      <alignment horizontal="left"/>
    </xf>
    <xf numFmtId="167" fontId="23" fillId="0" borderId="0" xfId="0" applyNumberFormat="1" applyFont="1" applyAlignment="1">
      <alignment horizontal="right"/>
    </xf>
    <xf numFmtId="166" fontId="12" fillId="0" borderId="0" xfId="0" applyFont="1" applyAlignment="1">
      <alignment horizontal="right"/>
    </xf>
    <xf numFmtId="166" fontId="12" fillId="0" borderId="0" xfId="0" applyFont="1" applyAlignment="1">
      <alignment horizontal="center"/>
    </xf>
    <xf numFmtId="166" fontId="14" fillId="0" borderId="0" xfId="0" applyFont="1" applyAlignment="1">
      <alignment horizontal="right"/>
    </xf>
    <xf numFmtId="166" fontId="14" fillId="0" borderId="0" xfId="0" applyFont="1" applyAlignment="1">
      <alignment horizontal="center"/>
    </xf>
    <xf numFmtId="166" fontId="23" fillId="0" borderId="0" xfId="0" applyFont="1" applyAlignment="1">
      <alignment horizontal="right"/>
    </xf>
    <xf numFmtId="166" fontId="23" fillId="0" borderId="0" xfId="0" applyFont="1" applyAlignment="1">
      <alignment horizontal="center"/>
    </xf>
    <xf numFmtId="166" fontId="22" fillId="0" borderId="0" xfId="0" applyFont="1" applyAlignment="1">
      <alignment horizontal="center"/>
    </xf>
    <xf numFmtId="166" fontId="24" fillId="0" borderId="0" xfId="0" applyFont="1" applyAlignment="1">
      <alignment horizontal="right"/>
    </xf>
    <xf numFmtId="166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166" fontId="21" fillId="0" borderId="0" xfId="0" applyFont="1" applyAlignment="1">
      <alignment horizontal="right"/>
    </xf>
    <xf numFmtId="3" fontId="22" fillId="0" borderId="0" xfId="0" applyNumberFormat="1" applyFont="1"/>
    <xf numFmtId="3" fontId="22" fillId="0" borderId="0" xfId="1" applyNumberFormat="1" applyFont="1"/>
    <xf numFmtId="165" fontId="23" fillId="0" borderId="0" xfId="0" applyNumberFormat="1" applyFont="1"/>
    <xf numFmtId="2" fontId="23" fillId="0" borderId="0" xfId="1" applyNumberFormat="1" applyFont="1" applyAlignment="1">
      <alignment horizontal="right"/>
    </xf>
    <xf numFmtId="3" fontId="23" fillId="0" borderId="0" xfId="1" applyNumberFormat="1" applyFont="1" applyAlignment="1">
      <alignment horizontal="right"/>
    </xf>
    <xf numFmtId="3" fontId="24" fillId="0" borderId="0" xfId="1" applyNumberFormat="1" applyFont="1" applyAlignment="1">
      <alignment horizontal="right"/>
    </xf>
    <xf numFmtId="3" fontId="21" fillId="0" borderId="0" xfId="1" applyNumberFormat="1" applyFont="1" applyAlignment="1">
      <alignment horizontal="right"/>
    </xf>
    <xf numFmtId="164" fontId="22" fillId="0" borderId="0" xfId="1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1" applyNumberFormat="1" applyFont="1"/>
    <xf numFmtId="3" fontId="24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1" applyNumberFormat="1" applyFont="1"/>
    <xf numFmtId="166" fontId="27" fillId="0" borderId="0" xfId="0" applyFont="1"/>
    <xf numFmtId="166" fontId="28" fillId="0" borderId="0" xfId="0" applyFont="1"/>
    <xf numFmtId="167" fontId="28" fillId="0" borderId="0" xfId="0" applyNumberFormat="1" applyFont="1"/>
    <xf numFmtId="2" fontId="28" fillId="0" borderId="0" xfId="0" applyNumberFormat="1" applyFont="1"/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2" fontId="27" fillId="0" borderId="0" xfId="0" applyNumberFormat="1" applyFont="1"/>
    <xf numFmtId="166" fontId="22" fillId="0" borderId="0" xfId="0" applyFont="1" applyAlignment="1">
      <alignment horizontal="left" indent="1"/>
    </xf>
    <xf numFmtId="167" fontId="22" fillId="0" borderId="0" xfId="0" applyNumberFormat="1" applyFont="1" applyAlignment="1">
      <alignment horizontal="left" indent="1"/>
    </xf>
    <xf numFmtId="166" fontId="28" fillId="0" borderId="0" xfId="0" applyFont="1" applyAlignment="1">
      <alignment horizontal="right"/>
    </xf>
    <xf numFmtId="166" fontId="28" fillId="0" borderId="0" xfId="0" applyFont="1" applyAlignment="1">
      <alignment horizontal="left" indent="1"/>
    </xf>
    <xf numFmtId="167" fontId="28" fillId="0" borderId="0" xfId="0" applyNumberFormat="1" applyFont="1" applyAlignment="1">
      <alignment horizontal="left" indent="1"/>
    </xf>
    <xf numFmtId="167" fontId="21" fillId="0" borderId="2" xfId="0" applyNumberFormat="1" applyFont="1" applyBorder="1"/>
    <xf numFmtId="166" fontId="27" fillId="0" borderId="0" xfId="0" applyFont="1" applyAlignment="1">
      <alignment horizontal="right"/>
    </xf>
    <xf numFmtId="166" fontId="25" fillId="0" borderId="0" xfId="0" applyFont="1" applyAlignment="1">
      <alignment horizontal="center"/>
    </xf>
    <xf numFmtId="166" fontId="28" fillId="0" borderId="0" xfId="0" applyFont="1" applyAlignment="1">
      <alignment horizontal="center"/>
    </xf>
    <xf numFmtId="167" fontId="24" fillId="0" borderId="1" xfId="0" applyNumberFormat="1" applyFont="1" applyBorder="1"/>
    <xf numFmtId="167" fontId="23" fillId="0" borderId="0" xfId="0" applyNumberFormat="1" applyFont="1" applyAlignment="1">
      <alignment horizontal="center"/>
    </xf>
    <xf numFmtId="167" fontId="9" fillId="0" borderId="0" xfId="0" applyNumberFormat="1" applyFont="1"/>
    <xf numFmtId="166" fontId="31" fillId="0" borderId="0" xfId="0" applyFont="1"/>
    <xf numFmtId="166" fontId="30" fillId="0" borderId="0" xfId="0" applyFont="1"/>
    <xf numFmtId="166" fontId="14" fillId="0" borderId="2" xfId="0" applyFont="1" applyBorder="1"/>
    <xf numFmtId="166" fontId="24" fillId="0" borderId="2" xfId="0" applyFont="1" applyBorder="1"/>
    <xf numFmtId="167" fontId="24" fillId="0" borderId="2" xfId="0" applyNumberFormat="1" applyFont="1" applyBorder="1"/>
    <xf numFmtId="166" fontId="29" fillId="0" borderId="0" xfId="0" applyFont="1"/>
    <xf numFmtId="166" fontId="23" fillId="0" borderId="2" xfId="0" applyFont="1" applyBorder="1"/>
    <xf numFmtId="166" fontId="21" fillId="0" borderId="2" xfId="0" applyFont="1" applyBorder="1" applyAlignment="1">
      <alignment wrapText="1"/>
    </xf>
    <xf numFmtId="166" fontId="10" fillId="0" borderId="2" xfId="0" applyFont="1" applyBorder="1"/>
    <xf numFmtId="166" fontId="0" fillId="0" borderId="2" xfId="0" applyBorder="1"/>
    <xf numFmtId="167" fontId="10" fillId="0" borderId="2" xfId="0" applyNumberFormat="1" applyFont="1" applyBorder="1"/>
    <xf numFmtId="166" fontId="33" fillId="0" borderId="0" xfId="0" applyFont="1" applyAlignment="1">
      <alignment horizontal="centerContinuous"/>
    </xf>
    <xf numFmtId="166" fontId="2" fillId="0" borderId="0" xfId="0" applyFont="1" applyAlignment="1">
      <alignment horizontal="centerContinuous"/>
    </xf>
    <xf numFmtId="3" fontId="34" fillId="0" borderId="0" xfId="0" applyNumberFormat="1" applyFont="1" applyAlignment="1">
      <alignment horizontal="centerContinuous"/>
    </xf>
    <xf numFmtId="166" fontId="34" fillId="0" borderId="0" xfId="0" applyFont="1"/>
    <xf numFmtId="166" fontId="35" fillId="0" borderId="0" xfId="0" applyFont="1" applyAlignment="1">
      <alignment horizontal="center"/>
    </xf>
    <xf numFmtId="166" fontId="35" fillId="0" borderId="0" xfId="0" applyFont="1" applyAlignment="1">
      <alignment horizontal="centerContinuous"/>
    </xf>
    <xf numFmtId="1" fontId="33" fillId="0" borderId="0" xfId="0" applyNumberFormat="1" applyFont="1"/>
    <xf numFmtId="3" fontId="35" fillId="0" borderId="0" xfId="0" applyNumberFormat="1" applyFont="1" applyAlignment="1">
      <alignment horizontal="center"/>
    </xf>
    <xf numFmtId="166" fontId="36" fillId="0" borderId="0" xfId="0" applyFont="1" applyAlignment="1">
      <alignment horizontal="center"/>
    </xf>
    <xf numFmtId="3" fontId="34" fillId="0" borderId="0" xfId="0" applyNumberFormat="1" applyFont="1"/>
    <xf numFmtId="166" fontId="34" fillId="0" borderId="0" xfId="0" applyFont="1" applyAlignment="1">
      <alignment horizontal="left"/>
    </xf>
    <xf numFmtId="3" fontId="34" fillId="0" borderId="0" xfId="0" applyNumberFormat="1" applyFont="1" applyAlignment="1">
      <alignment horizontal="right"/>
    </xf>
    <xf numFmtId="166" fontId="2" fillId="0" borderId="0" xfId="0" applyFont="1"/>
    <xf numFmtId="166" fontId="35" fillId="0" borderId="0" xfId="0" applyFont="1"/>
    <xf numFmtId="168" fontId="36" fillId="0" borderId="1" xfId="0" applyNumberFormat="1" applyFont="1" applyBorder="1"/>
    <xf numFmtId="14" fontId="34" fillId="0" borderId="0" xfId="0" applyNumberFormat="1" applyFont="1"/>
    <xf numFmtId="167" fontId="36" fillId="0" borderId="1" xfId="0" applyNumberFormat="1" applyFont="1" applyBorder="1"/>
    <xf numFmtId="166" fontId="32" fillId="0" borderId="0" xfId="0" applyFont="1" applyAlignment="1">
      <alignment horizontal="center"/>
    </xf>
    <xf numFmtId="166" fontId="30" fillId="0" borderId="0" xfId="0" applyFont="1" applyAlignment="1">
      <alignment horizontal="center"/>
    </xf>
    <xf numFmtId="166" fontId="23" fillId="0" borderId="0" xfId="0" applyFont="1" applyAlignment="1">
      <alignment horizontal="left"/>
    </xf>
    <xf numFmtId="49" fontId="14" fillId="0" borderId="0" xfId="0" applyNumberFormat="1" applyFont="1" applyAlignment="1">
      <alignment horizontal="right"/>
    </xf>
    <xf numFmtId="166" fontId="26" fillId="0" borderId="2" xfId="0" applyFont="1" applyBorder="1" applyAlignment="1">
      <alignment horizontal="center"/>
    </xf>
    <xf numFmtId="166" fontId="14" fillId="0" borderId="2" xfId="0" applyFont="1" applyBorder="1" applyAlignment="1">
      <alignment horizontal="center" wrapText="1"/>
    </xf>
    <xf numFmtId="166" fontId="23" fillId="0" borderId="14" xfId="0" applyFont="1" applyBorder="1" applyAlignment="1">
      <alignment horizontal="left"/>
    </xf>
    <xf numFmtId="166" fontId="24" fillId="0" borderId="14" xfId="0" applyFont="1" applyBorder="1" applyAlignment="1">
      <alignment horizontal="left"/>
    </xf>
    <xf numFmtId="166" fontId="18" fillId="0" borderId="0" xfId="0" applyFont="1" applyAlignment="1">
      <alignment horizontal="center"/>
    </xf>
    <xf numFmtId="166" fontId="16" fillId="0" borderId="0" xfId="0" applyFont="1" applyAlignment="1">
      <alignment horizontal="center"/>
    </xf>
    <xf numFmtId="166" fontId="17" fillId="0" borderId="0" xfId="0" applyFont="1" applyAlignment="1">
      <alignment horizontal="center"/>
    </xf>
    <xf numFmtId="166" fontId="34" fillId="0" borderId="0" xfId="0" applyFont="1" applyAlignment="1">
      <alignment horizontal="left"/>
    </xf>
    <xf numFmtId="166" fontId="3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1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1EDFBC-FD11-4645-B6D8-1C4E0A4A7FBB}"/>
            </a:ext>
          </a:extLst>
        </xdr:cNvPr>
        <xdr:cNvSpPr txBox="1"/>
      </xdr:nvSpPr>
      <xdr:spPr>
        <a:xfrm>
          <a:off x="4636770" y="3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0"/>
  <sheetViews>
    <sheetView zoomScaleNormal="100" workbookViewId="0">
      <selection activeCell="H11" sqref="H11"/>
    </sheetView>
  </sheetViews>
  <sheetFormatPr defaultColWidth="9.109375" defaultRowHeight="13.8" x14ac:dyDescent="0.3"/>
  <cols>
    <col min="1" max="1" width="9.109375" style="83"/>
    <col min="2" max="2" width="4.6640625" style="83" customWidth="1"/>
    <col min="3" max="3" width="27.21875" style="83" customWidth="1"/>
    <col min="4" max="5" width="16.109375" style="83" bestFit="1" customWidth="1"/>
    <col min="6" max="16384" width="9.109375" style="83"/>
  </cols>
  <sheetData>
    <row r="2" spans="2:8" s="21" customFormat="1" ht="15.6" x14ac:dyDescent="0.3">
      <c r="B2" s="170" t="s">
        <v>180</v>
      </c>
      <c r="C2" s="170"/>
    </row>
    <row r="3" spans="2:8" s="21" customFormat="1" ht="14.4" x14ac:dyDescent="0.3"/>
    <row r="4" spans="2:8" s="21" customFormat="1" ht="14.4" x14ac:dyDescent="0.3">
      <c r="B4" s="171" t="s">
        <v>0</v>
      </c>
      <c r="C4" s="171"/>
      <c r="D4" s="143">
        <v>45016</v>
      </c>
      <c r="E4" s="143">
        <v>44651</v>
      </c>
    </row>
    <row r="5" spans="2:8" x14ac:dyDescent="0.3">
      <c r="B5" s="84"/>
    </row>
    <row r="7" spans="2:8" ht="14.4" thickBot="1" x14ac:dyDescent="0.35">
      <c r="B7" s="145" t="s">
        <v>1</v>
      </c>
      <c r="C7" s="145"/>
    </row>
    <row r="8" spans="2:8" ht="14.4" thickTop="1" x14ac:dyDescent="0.3"/>
    <row r="9" spans="2:8" x14ac:dyDescent="0.3">
      <c r="C9" s="84" t="s">
        <v>17</v>
      </c>
    </row>
    <row r="10" spans="2:8" x14ac:dyDescent="0.3">
      <c r="C10" s="96" t="s">
        <v>180</v>
      </c>
      <c r="D10" s="86">
        <v>8867.5499999999993</v>
      </c>
      <c r="E10" s="86">
        <v>10954.08</v>
      </c>
    </row>
    <row r="11" spans="2:8" x14ac:dyDescent="0.3">
      <c r="C11" s="96" t="s">
        <v>181</v>
      </c>
      <c r="D11" s="86">
        <v>12625.75</v>
      </c>
      <c r="E11" s="86">
        <v>12417.41</v>
      </c>
    </row>
    <row r="12" spans="2:8" x14ac:dyDescent="0.3">
      <c r="C12" s="83" t="s">
        <v>18</v>
      </c>
      <c r="D12" s="86">
        <v>0</v>
      </c>
      <c r="E12" s="86">
        <v>0</v>
      </c>
    </row>
    <row r="13" spans="2:8" ht="14.4" thickBot="1" x14ac:dyDescent="0.35">
      <c r="C13" s="83" t="s">
        <v>1</v>
      </c>
      <c r="D13" s="139">
        <f>SUM(D10:D12)</f>
        <v>21493.3</v>
      </c>
      <c r="E13" s="139">
        <f>SUM(E10:E12)</f>
        <v>23371.489999999998</v>
      </c>
      <c r="F13" s="89"/>
      <c r="G13" s="89"/>
      <c r="H13" s="89"/>
    </row>
    <row r="14" spans="2:8" ht="14.4" thickTop="1" x14ac:dyDescent="0.3">
      <c r="F14" s="89"/>
      <c r="G14" s="89"/>
      <c r="H14" s="89"/>
    </row>
    <row r="16" spans="2:8" x14ac:dyDescent="0.3">
      <c r="B16" s="84"/>
    </row>
    <row r="19" spans="2:6" x14ac:dyDescent="0.3">
      <c r="B19" s="84"/>
      <c r="C19" s="84"/>
      <c r="D19" s="84"/>
      <c r="E19" s="84"/>
      <c r="F19" s="89"/>
    </row>
    <row r="20" spans="2:6" x14ac:dyDescent="0.3">
      <c r="B20" s="84"/>
      <c r="C20" s="84"/>
      <c r="D20" s="84"/>
      <c r="E20" s="84"/>
      <c r="F20" s="89"/>
    </row>
  </sheetData>
  <mergeCells count="2">
    <mergeCell ref="B2:C2"/>
    <mergeCell ref="B4:C4"/>
  </mergeCells>
  <pageMargins left="0.39370078740157483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5"/>
  <sheetViews>
    <sheetView tabSelected="1" topLeftCell="A18" zoomScaleNormal="100" workbookViewId="0">
      <selection activeCell="B1" sqref="B1:G37"/>
    </sheetView>
  </sheetViews>
  <sheetFormatPr defaultRowHeight="14.4" x14ac:dyDescent="0.3"/>
  <cols>
    <col min="1" max="1" width="8.88671875" style="21"/>
    <col min="2" max="2" width="12.21875" style="21" customWidth="1"/>
    <col min="3" max="4" width="8.88671875" style="21"/>
    <col min="5" max="5" width="13.109375" style="21" customWidth="1"/>
    <col min="6" max="6" width="16.21875" style="21" customWidth="1"/>
    <col min="7" max="7" width="16.77734375" style="21" bestFit="1" customWidth="1"/>
    <col min="8" max="8" width="8.88671875" style="21"/>
    <col min="9" max="9" width="14.6640625" style="21" bestFit="1" customWidth="1"/>
    <col min="10" max="10" width="10.88671875" style="21" customWidth="1"/>
    <col min="11" max="16384" width="8.88671875" style="21"/>
  </cols>
  <sheetData>
    <row r="1" spans="2:18" x14ac:dyDescent="0.3">
      <c r="B1" s="83"/>
    </row>
    <row r="2" spans="2:18" ht="16.2" thickBot="1" x14ac:dyDescent="0.35">
      <c r="B2" s="174" t="s">
        <v>180</v>
      </c>
      <c r="C2" s="174"/>
      <c r="D2" s="174"/>
      <c r="E2" s="174"/>
      <c r="F2" s="174"/>
      <c r="G2" s="174"/>
      <c r="I2" s="98"/>
      <c r="J2" s="98"/>
      <c r="K2" s="98"/>
      <c r="Q2" s="99"/>
    </row>
    <row r="3" spans="2:18" ht="33" customHeight="1" thickTop="1" thickBot="1" x14ac:dyDescent="0.35">
      <c r="B3" s="175" t="s">
        <v>8</v>
      </c>
      <c r="C3" s="175"/>
      <c r="D3" s="175"/>
      <c r="E3" s="142"/>
      <c r="F3" s="144">
        <v>45016</v>
      </c>
      <c r="G3" s="144">
        <v>44651</v>
      </c>
      <c r="I3" s="85"/>
      <c r="J3" s="85"/>
      <c r="K3" s="173"/>
      <c r="L3" s="173"/>
      <c r="M3" s="173"/>
      <c r="N3" s="173"/>
      <c r="O3" s="20"/>
      <c r="P3" s="100"/>
      <c r="Q3" s="101"/>
    </row>
    <row r="4" spans="2:18" ht="15" thickTop="1" x14ac:dyDescent="0.3">
      <c r="B4" s="84"/>
      <c r="C4" s="83"/>
      <c r="D4" s="83"/>
      <c r="E4" s="83"/>
      <c r="F4" s="83"/>
      <c r="G4" s="83"/>
      <c r="H4" s="83"/>
      <c r="I4" s="102"/>
      <c r="J4" s="102"/>
      <c r="K4" s="102"/>
      <c r="L4" s="83"/>
      <c r="M4" s="83"/>
      <c r="N4" s="83"/>
      <c r="O4" s="83"/>
      <c r="P4" s="83"/>
      <c r="Q4" s="103"/>
      <c r="R4" s="83"/>
    </row>
    <row r="5" spans="2:18" ht="15" thickBot="1" x14ac:dyDescent="0.35">
      <c r="B5" s="144" t="s">
        <v>22</v>
      </c>
      <c r="C5" s="144"/>
      <c r="D5" s="84"/>
      <c r="F5" s="84"/>
      <c r="G5" s="86"/>
      <c r="H5" s="88"/>
      <c r="I5" s="102"/>
      <c r="J5" s="102"/>
      <c r="K5" s="104"/>
      <c r="L5" s="82"/>
      <c r="M5" s="82"/>
      <c r="N5" s="83"/>
      <c r="O5" s="83"/>
      <c r="P5" s="83"/>
    </row>
    <row r="6" spans="2:18" ht="15" thickTop="1" x14ac:dyDescent="0.3">
      <c r="B6" s="176" t="s">
        <v>183</v>
      </c>
      <c r="C6" s="177"/>
      <c r="D6" s="83"/>
      <c r="E6" s="83"/>
      <c r="F6" s="86">
        <v>10954.08</v>
      </c>
      <c r="G6" s="86">
        <v>8535.84</v>
      </c>
      <c r="H6" s="88"/>
      <c r="I6" s="102"/>
      <c r="J6" s="105"/>
      <c r="K6" s="106"/>
      <c r="L6" s="82"/>
      <c r="M6" s="82"/>
      <c r="N6" s="83"/>
      <c r="O6" s="83"/>
      <c r="P6" s="83"/>
    </row>
    <row r="7" spans="2:18" x14ac:dyDescent="0.3">
      <c r="B7" s="172" t="s">
        <v>184</v>
      </c>
      <c r="C7" s="172"/>
      <c r="D7" s="83"/>
      <c r="E7" s="83"/>
      <c r="F7" s="97">
        <v>12417.41</v>
      </c>
      <c r="G7" s="86">
        <v>12634.96</v>
      </c>
      <c r="H7" s="88"/>
      <c r="I7" s="102"/>
      <c r="J7" s="105"/>
      <c r="K7" s="106"/>
      <c r="L7" s="82"/>
      <c r="M7" s="82"/>
      <c r="N7" s="83"/>
      <c r="O7" s="83"/>
      <c r="P7" s="83"/>
    </row>
    <row r="8" spans="2:18" x14ac:dyDescent="0.3">
      <c r="B8" s="84"/>
      <c r="C8" s="83"/>
      <c r="D8" s="83"/>
      <c r="E8" s="83"/>
      <c r="F8" s="86"/>
      <c r="G8" s="86"/>
      <c r="H8" s="88"/>
      <c r="I8" s="102"/>
      <c r="J8" s="105"/>
      <c r="K8" s="107"/>
      <c r="L8" s="82"/>
      <c r="M8" s="82"/>
      <c r="N8" s="83"/>
      <c r="O8" s="83"/>
      <c r="P8" s="83"/>
    </row>
    <row r="9" spans="2:18" x14ac:dyDescent="0.3">
      <c r="B9" s="84"/>
      <c r="C9" s="83"/>
      <c r="D9" s="83"/>
      <c r="E9" s="83"/>
      <c r="F9" s="86"/>
      <c r="G9" s="86"/>
      <c r="H9" s="88"/>
      <c r="I9" s="102"/>
      <c r="J9" s="105"/>
      <c r="K9" s="107"/>
      <c r="L9" s="82"/>
      <c r="M9" s="82"/>
      <c r="N9" s="83"/>
      <c r="O9" s="83"/>
      <c r="P9" s="83"/>
    </row>
    <row r="10" spans="2:18" ht="15" thickBot="1" x14ac:dyDescent="0.35">
      <c r="B10" s="84"/>
      <c r="C10" s="145" t="s">
        <v>21</v>
      </c>
      <c r="D10" s="84"/>
      <c r="E10" s="84"/>
      <c r="F10" s="146">
        <f>SUM(F6:F9)</f>
        <v>23371.489999999998</v>
      </c>
      <c r="G10" s="146">
        <f>SUM(G6:G9)</f>
        <v>21170.799999999999</v>
      </c>
      <c r="H10" s="88"/>
      <c r="I10" s="102"/>
      <c r="J10" s="108"/>
      <c r="K10" s="109"/>
      <c r="L10" s="82"/>
      <c r="M10" s="82"/>
      <c r="N10" s="83"/>
      <c r="O10" s="83"/>
      <c r="P10" s="83"/>
    </row>
    <row r="11" spans="2:18" ht="15" thickTop="1" x14ac:dyDescent="0.3">
      <c r="B11" s="84"/>
      <c r="C11" s="83"/>
      <c r="D11" s="83"/>
      <c r="E11" s="83"/>
      <c r="F11" s="86"/>
      <c r="G11" s="86"/>
      <c r="H11" s="88"/>
      <c r="I11" s="102"/>
      <c r="J11" s="108"/>
      <c r="K11" s="106"/>
      <c r="L11" s="82"/>
      <c r="M11" s="82"/>
      <c r="N11" s="83"/>
      <c r="O11" s="83"/>
      <c r="P11" s="83"/>
    </row>
    <row r="12" spans="2:18" ht="15" thickBot="1" x14ac:dyDescent="0.35">
      <c r="B12" s="145" t="s">
        <v>2</v>
      </c>
      <c r="C12" s="83"/>
      <c r="D12" s="83"/>
      <c r="E12" s="83"/>
      <c r="F12" s="86"/>
      <c r="G12" s="86"/>
      <c r="H12" s="88"/>
      <c r="I12" s="102"/>
      <c r="J12" s="102"/>
      <c r="K12" s="106"/>
      <c r="L12" s="82"/>
      <c r="M12" s="82"/>
      <c r="N12" s="83"/>
      <c r="O12" s="83"/>
      <c r="P12" s="83"/>
    </row>
    <row r="13" spans="2:18" ht="15" thickTop="1" x14ac:dyDescent="0.3">
      <c r="B13" s="83"/>
      <c r="C13" s="83" t="s">
        <v>10</v>
      </c>
      <c r="D13" s="83"/>
      <c r="E13" s="83"/>
      <c r="F13" s="86">
        <v>22919</v>
      </c>
      <c r="G13" s="86">
        <v>22050</v>
      </c>
      <c r="H13" s="88"/>
      <c r="I13" s="102"/>
      <c r="J13" s="108"/>
      <c r="K13" s="110"/>
      <c r="L13" s="82"/>
      <c r="M13" s="111"/>
      <c r="N13" s="83"/>
      <c r="O13" s="95"/>
      <c r="P13" s="112"/>
    </row>
    <row r="14" spans="2:18" x14ac:dyDescent="0.3">
      <c r="B14" s="147" t="s">
        <v>162</v>
      </c>
      <c r="C14" s="83" t="s">
        <v>16</v>
      </c>
      <c r="D14" s="83"/>
      <c r="E14" s="83"/>
      <c r="F14" s="86">
        <v>0</v>
      </c>
      <c r="G14" s="86">
        <v>13223.94</v>
      </c>
      <c r="H14" s="88"/>
      <c r="I14" s="106" t="s">
        <v>249</v>
      </c>
      <c r="J14" s="113"/>
      <c r="K14" s="110"/>
      <c r="L14" s="82"/>
      <c r="M14" s="82"/>
      <c r="N14" s="83"/>
      <c r="O14" s="83"/>
      <c r="P14" s="83"/>
    </row>
    <row r="15" spans="2:18" x14ac:dyDescent="0.3">
      <c r="B15" s="83"/>
      <c r="C15" s="83" t="s">
        <v>52</v>
      </c>
      <c r="D15" s="83"/>
      <c r="E15" s="83"/>
      <c r="F15" s="86">
        <v>0</v>
      </c>
      <c r="G15" s="86">
        <v>0</v>
      </c>
      <c r="H15" s="88"/>
      <c r="I15" s="106"/>
      <c r="J15" s="114"/>
      <c r="K15" s="110"/>
      <c r="L15" s="82"/>
      <c r="M15" s="82"/>
      <c r="N15" s="83"/>
      <c r="O15" s="83"/>
      <c r="P15" s="83"/>
    </row>
    <row r="16" spans="2:18" x14ac:dyDescent="0.3">
      <c r="B16" s="83"/>
      <c r="C16" s="83" t="s">
        <v>187</v>
      </c>
      <c r="D16" s="83"/>
      <c r="E16" s="83"/>
      <c r="F16" s="86">
        <v>208.34</v>
      </c>
      <c r="G16" s="86">
        <v>52.45</v>
      </c>
      <c r="H16" s="88"/>
      <c r="I16" s="106"/>
      <c r="J16" s="114"/>
      <c r="K16" s="110"/>
      <c r="L16" s="82"/>
      <c r="M16" s="82"/>
      <c r="N16" s="83"/>
      <c r="O16" s="83"/>
      <c r="P16" s="83"/>
    </row>
    <row r="17" spans="2:16" x14ac:dyDescent="0.3">
      <c r="B17" s="83"/>
      <c r="C17" s="83" t="s">
        <v>189</v>
      </c>
      <c r="D17" s="83"/>
      <c r="E17" s="83"/>
      <c r="F17" s="86">
        <v>1412</v>
      </c>
      <c r="G17" s="86">
        <v>3380</v>
      </c>
      <c r="H17" s="88"/>
      <c r="I17" s="106"/>
      <c r="J17" s="114"/>
      <c r="K17" s="110"/>
      <c r="L17" s="82"/>
      <c r="M17" s="82"/>
      <c r="N17" s="83"/>
      <c r="O17" s="83"/>
      <c r="P17" s="83"/>
    </row>
    <row r="18" spans="2:16" x14ac:dyDescent="0.3">
      <c r="B18" s="83"/>
      <c r="C18" s="83" t="s">
        <v>19</v>
      </c>
      <c r="D18" s="83"/>
      <c r="E18" s="83"/>
      <c r="F18" s="86">
        <v>1572.93</v>
      </c>
      <c r="G18" s="86">
        <v>4218.91</v>
      </c>
      <c r="H18" s="88"/>
      <c r="I18" s="102"/>
      <c r="J18" s="114"/>
      <c r="K18" s="110"/>
      <c r="L18" s="82"/>
      <c r="M18" s="82"/>
      <c r="N18" s="83"/>
      <c r="O18" s="83"/>
      <c r="P18" s="83"/>
    </row>
    <row r="19" spans="2:16" x14ac:dyDescent="0.3">
      <c r="B19" s="83"/>
      <c r="C19" s="83"/>
      <c r="D19" s="83"/>
      <c r="E19" s="83"/>
      <c r="F19" s="86"/>
      <c r="G19" s="86"/>
      <c r="H19" s="88"/>
      <c r="I19" s="102"/>
      <c r="J19" s="114"/>
      <c r="K19" s="110"/>
      <c r="L19" s="82"/>
      <c r="M19" s="111"/>
      <c r="N19" s="83"/>
      <c r="O19" s="95"/>
      <c r="P19" s="112"/>
    </row>
    <row r="20" spans="2:16" ht="15" thickBot="1" x14ac:dyDescent="0.35">
      <c r="B20" s="145" t="s">
        <v>3</v>
      </c>
      <c r="C20" s="83"/>
      <c r="D20" s="83"/>
      <c r="E20" s="83"/>
      <c r="F20" s="146">
        <f>SUM(F13:F19)</f>
        <v>26112.27</v>
      </c>
      <c r="G20" s="146">
        <f>SUM(G13:G19)</f>
        <v>42925.3</v>
      </c>
      <c r="H20" s="83"/>
      <c r="I20" s="102"/>
      <c r="J20" s="115"/>
      <c r="K20" s="116"/>
      <c r="L20" s="82"/>
      <c r="M20" s="116"/>
      <c r="N20" s="115"/>
      <c r="O20" s="95"/>
      <c r="P20" s="112"/>
    </row>
    <row r="21" spans="2:16" ht="15" thickTop="1" x14ac:dyDescent="0.3">
      <c r="B21" s="84"/>
      <c r="C21" s="83"/>
      <c r="D21" s="83"/>
      <c r="E21" s="83"/>
      <c r="F21" s="86"/>
      <c r="G21" s="86"/>
      <c r="H21" s="83"/>
      <c r="I21" s="115"/>
      <c r="J21" s="115"/>
      <c r="K21" s="116"/>
      <c r="L21" s="82"/>
      <c r="M21" s="116"/>
      <c r="N21" s="115"/>
      <c r="O21" s="95"/>
      <c r="P21" s="112"/>
    </row>
    <row r="22" spans="2:16" ht="15" thickBot="1" x14ac:dyDescent="0.35">
      <c r="B22" s="145" t="s">
        <v>7</v>
      </c>
      <c r="C22" s="83"/>
      <c r="D22" s="83"/>
      <c r="E22" s="83"/>
      <c r="F22" s="86"/>
      <c r="G22" s="86"/>
      <c r="H22" s="88"/>
      <c r="I22" s="114"/>
      <c r="J22" s="114"/>
      <c r="K22" s="81"/>
      <c r="L22" s="116"/>
      <c r="M22" s="111"/>
      <c r="N22" s="95"/>
      <c r="O22" s="83"/>
      <c r="P22" s="112"/>
    </row>
    <row r="23" spans="2:16" ht="15" thickTop="1" x14ac:dyDescent="0.3">
      <c r="B23" s="83"/>
      <c r="C23" s="82" t="s">
        <v>20</v>
      </c>
      <c r="D23" s="82"/>
      <c r="E23" s="82"/>
      <c r="F23" s="87">
        <v>187.26</v>
      </c>
      <c r="G23" s="86">
        <v>475.58</v>
      </c>
      <c r="H23" s="88"/>
      <c r="I23" s="83"/>
      <c r="J23" s="114"/>
      <c r="K23" s="117"/>
      <c r="L23" s="82"/>
      <c r="M23" s="111"/>
      <c r="N23" s="83"/>
      <c r="O23" s="95"/>
      <c r="P23" s="112"/>
    </row>
    <row r="24" spans="2:16" x14ac:dyDescent="0.3">
      <c r="B24" s="83"/>
      <c r="C24" s="82" t="s">
        <v>15</v>
      </c>
      <c r="D24" s="82"/>
      <c r="E24" s="82"/>
      <c r="F24" s="87">
        <v>9378.1</v>
      </c>
      <c r="G24" s="86">
        <v>9783</v>
      </c>
      <c r="H24" s="88"/>
      <c r="I24" s="102"/>
      <c r="J24" s="114"/>
      <c r="K24" s="117"/>
      <c r="L24" s="82"/>
      <c r="M24" s="111"/>
      <c r="N24" s="83"/>
      <c r="O24" s="95"/>
      <c r="P24" s="112"/>
    </row>
    <row r="25" spans="2:16" x14ac:dyDescent="0.3">
      <c r="B25" s="83"/>
      <c r="C25" s="82" t="s">
        <v>193</v>
      </c>
      <c r="D25" s="82"/>
      <c r="E25" s="82"/>
      <c r="F25" s="87">
        <v>4206.45</v>
      </c>
      <c r="G25" s="86">
        <v>446.06</v>
      </c>
      <c r="H25" s="88"/>
      <c r="I25" s="102"/>
      <c r="J25" s="114"/>
      <c r="K25" s="117"/>
      <c r="L25" s="82"/>
      <c r="M25" s="111"/>
      <c r="N25" s="83"/>
      <c r="O25" s="95"/>
      <c r="P25" s="112"/>
    </row>
    <row r="26" spans="2:16" x14ac:dyDescent="0.3">
      <c r="B26" s="84" t="s">
        <v>164</v>
      </c>
      <c r="C26" s="82" t="s">
        <v>14</v>
      </c>
      <c r="D26" s="82"/>
      <c r="E26" s="82"/>
      <c r="F26" s="87">
        <v>5572.66</v>
      </c>
      <c r="G26" s="86">
        <v>4877.83</v>
      </c>
      <c r="H26" s="94"/>
      <c r="I26" s="102"/>
      <c r="J26" s="115"/>
      <c r="K26" s="117"/>
      <c r="L26" s="82"/>
      <c r="M26" s="111"/>
      <c r="N26" s="83"/>
      <c r="O26" s="95"/>
      <c r="P26" s="112"/>
    </row>
    <row r="27" spans="2:16" x14ac:dyDescent="0.3">
      <c r="B27" s="84" t="s">
        <v>165</v>
      </c>
      <c r="C27" s="82" t="s">
        <v>167</v>
      </c>
      <c r="D27" s="82"/>
      <c r="E27" s="82"/>
      <c r="F27" s="87">
        <v>0</v>
      </c>
      <c r="G27" s="86">
        <v>0</v>
      </c>
      <c r="H27" s="88"/>
      <c r="I27" s="102"/>
      <c r="J27" s="114"/>
      <c r="K27" s="117"/>
      <c r="L27" s="82"/>
      <c r="M27" s="111"/>
      <c r="N27" s="83"/>
      <c r="O27" s="95"/>
      <c r="P27" s="112"/>
    </row>
    <row r="28" spans="2:16" x14ac:dyDescent="0.3">
      <c r="B28" s="83"/>
      <c r="C28" s="82" t="s">
        <v>4</v>
      </c>
      <c r="D28" s="82"/>
      <c r="E28" s="82"/>
      <c r="F28" s="87">
        <v>357.61</v>
      </c>
      <c r="G28" s="86">
        <v>427.48</v>
      </c>
      <c r="H28" s="88"/>
      <c r="I28" s="102"/>
      <c r="J28" s="114"/>
      <c r="K28" s="117"/>
      <c r="L28" s="82"/>
      <c r="M28" s="111"/>
      <c r="N28" s="83"/>
      <c r="O28" s="95"/>
      <c r="P28" s="112"/>
    </row>
    <row r="29" spans="2:16" x14ac:dyDescent="0.3">
      <c r="B29" s="83"/>
      <c r="C29" s="82" t="s">
        <v>12</v>
      </c>
      <c r="D29" s="82"/>
      <c r="E29" s="82"/>
      <c r="F29" s="87">
        <v>0</v>
      </c>
      <c r="G29" s="86">
        <v>1812</v>
      </c>
      <c r="H29" s="88"/>
      <c r="I29" s="102"/>
      <c r="J29" s="114"/>
      <c r="K29" s="117"/>
      <c r="L29" s="82"/>
      <c r="M29" s="111"/>
      <c r="N29" s="83"/>
      <c r="O29" s="95"/>
      <c r="P29" s="112"/>
    </row>
    <row r="30" spans="2:16" x14ac:dyDescent="0.3">
      <c r="B30" s="83"/>
      <c r="C30" s="82" t="s">
        <v>32</v>
      </c>
      <c r="D30" s="82"/>
      <c r="E30" s="82"/>
      <c r="F30" s="87">
        <v>1504</v>
      </c>
      <c r="G30" s="86">
        <v>1845</v>
      </c>
      <c r="H30" s="88"/>
      <c r="I30" s="102"/>
      <c r="J30" s="108"/>
      <c r="K30" s="117"/>
      <c r="L30" s="82"/>
      <c r="M30" s="111"/>
      <c r="N30" s="83"/>
      <c r="O30" s="95"/>
      <c r="P30" s="112"/>
    </row>
    <row r="31" spans="2:16" x14ac:dyDescent="0.3">
      <c r="B31" s="83"/>
      <c r="C31" s="82" t="s">
        <v>33</v>
      </c>
      <c r="D31" s="82"/>
      <c r="E31" s="82"/>
      <c r="F31" s="87">
        <v>2328.48</v>
      </c>
      <c r="G31" s="86">
        <v>3436.38</v>
      </c>
      <c r="H31" s="88"/>
      <c r="I31" s="83"/>
      <c r="J31" s="83"/>
      <c r="K31" s="110"/>
      <c r="L31" s="82"/>
      <c r="M31" s="82"/>
      <c r="N31" s="83"/>
      <c r="O31" s="83"/>
      <c r="P31" s="83"/>
    </row>
    <row r="32" spans="2:16" x14ac:dyDescent="0.3">
      <c r="B32" s="83"/>
      <c r="C32" s="82" t="s">
        <v>45</v>
      </c>
      <c r="D32" s="82"/>
      <c r="E32" s="82"/>
      <c r="F32" s="87">
        <v>4100</v>
      </c>
      <c r="G32" s="86">
        <v>8050</v>
      </c>
      <c r="H32" s="88"/>
      <c r="I32" s="83"/>
      <c r="J32" s="83"/>
      <c r="K32" s="110"/>
      <c r="L32" s="82"/>
      <c r="M32" s="82"/>
      <c r="N32" s="83"/>
      <c r="O32" s="83"/>
      <c r="P32" s="83"/>
    </row>
    <row r="33" spans="2:18" x14ac:dyDescent="0.3">
      <c r="B33" s="83"/>
      <c r="C33" s="82" t="s">
        <v>51</v>
      </c>
      <c r="D33" s="82"/>
      <c r="E33" s="82"/>
      <c r="F33" s="87">
        <v>720</v>
      </c>
      <c r="G33" s="86">
        <v>3637.9</v>
      </c>
      <c r="H33" s="88"/>
      <c r="I33" s="102"/>
      <c r="J33" s="108"/>
      <c r="K33" s="111"/>
      <c r="L33" s="82"/>
      <c r="M33" s="111"/>
      <c r="N33" s="95"/>
      <c r="O33" s="83"/>
      <c r="P33" s="83"/>
    </row>
    <row r="34" spans="2:18" x14ac:dyDescent="0.3">
      <c r="B34" s="83"/>
      <c r="C34" s="82"/>
      <c r="D34" s="82"/>
      <c r="E34" s="82"/>
      <c r="F34" s="87"/>
      <c r="G34" s="86"/>
      <c r="H34" s="88"/>
      <c r="I34" s="102"/>
      <c r="J34" s="108"/>
      <c r="K34" s="111"/>
      <c r="L34" s="82"/>
      <c r="M34" s="111"/>
      <c r="N34" s="95"/>
      <c r="O34" s="83"/>
      <c r="P34" s="83"/>
    </row>
    <row r="35" spans="2:18" ht="15" thickBot="1" x14ac:dyDescent="0.35">
      <c r="B35" s="145" t="s">
        <v>9</v>
      </c>
      <c r="C35" s="148"/>
      <c r="D35" s="83"/>
      <c r="E35" s="83"/>
      <c r="F35" s="146">
        <f>SUM(F23:F33)</f>
        <v>28354.560000000001</v>
      </c>
      <c r="G35" s="146">
        <f>SUM(G23:G33)</f>
        <v>34791.229999999996</v>
      </c>
      <c r="H35" s="88"/>
      <c r="I35" s="102"/>
      <c r="J35" s="108"/>
      <c r="K35" s="118"/>
      <c r="L35" s="82"/>
      <c r="M35" s="119"/>
      <c r="N35" s="120"/>
      <c r="O35" s="83"/>
      <c r="P35" s="83"/>
    </row>
    <row r="36" spans="2:18" ht="15" thickTop="1" x14ac:dyDescent="0.3">
      <c r="B36" s="83"/>
      <c r="C36" s="83"/>
      <c r="D36" s="83"/>
      <c r="E36" s="83"/>
      <c r="F36" s="86"/>
      <c r="G36" s="86"/>
      <c r="H36" s="88"/>
      <c r="I36" s="102"/>
      <c r="J36" s="108"/>
      <c r="K36" s="111"/>
      <c r="L36" s="82"/>
      <c r="M36" s="111"/>
      <c r="N36" s="95"/>
      <c r="O36" s="83"/>
      <c r="P36" s="83"/>
    </row>
    <row r="37" spans="2:18" ht="28.2" thickBot="1" x14ac:dyDescent="0.35">
      <c r="B37" s="149" t="s">
        <v>6</v>
      </c>
      <c r="C37" s="90"/>
      <c r="D37" s="90"/>
      <c r="E37" s="90"/>
      <c r="F37" s="135">
        <f>SUM(F20-F35)</f>
        <v>-2242.2900000000009</v>
      </c>
      <c r="G37" s="135">
        <f>SUM(G20-G35)</f>
        <v>8134.070000000007</v>
      </c>
      <c r="H37" s="92"/>
      <c r="I37" s="84"/>
      <c r="J37" s="121"/>
      <c r="K37" s="119"/>
      <c r="L37" s="82"/>
      <c r="M37" s="119"/>
      <c r="N37" s="122"/>
      <c r="O37" s="123"/>
      <c r="P37" s="123"/>
    </row>
    <row r="38" spans="2:18" ht="15" thickTop="1" x14ac:dyDescent="0.3">
      <c r="B38" s="124"/>
      <c r="C38" s="124"/>
      <c r="D38" s="124"/>
      <c r="E38" s="124"/>
      <c r="F38" s="125"/>
      <c r="G38" s="125"/>
      <c r="H38" s="126"/>
      <c r="I38" s="127"/>
      <c r="J38" s="127"/>
      <c r="K38" s="81"/>
      <c r="L38" s="82"/>
      <c r="M38" s="111"/>
      <c r="N38" s="128"/>
      <c r="O38" s="124"/>
      <c r="P38" s="124"/>
    </row>
    <row r="39" spans="2:18" x14ac:dyDescent="0.3">
      <c r="B39" s="124"/>
      <c r="C39" s="130"/>
      <c r="D39" s="130"/>
      <c r="E39" s="130"/>
      <c r="F39" s="140"/>
      <c r="G39" s="131"/>
      <c r="H39" s="126"/>
      <c r="I39" s="97"/>
      <c r="J39" s="132"/>
      <c r="K39" s="117"/>
      <c r="L39" s="82"/>
      <c r="M39" s="82"/>
      <c r="N39" s="124"/>
      <c r="O39" s="124"/>
      <c r="P39" s="124"/>
    </row>
    <row r="40" spans="2:18" x14ac:dyDescent="0.3">
      <c r="B40" s="124"/>
      <c r="C40" s="133"/>
      <c r="D40" s="133"/>
      <c r="E40" s="133"/>
      <c r="F40" s="134"/>
      <c r="G40" s="134"/>
      <c r="H40" s="126"/>
      <c r="I40" s="102"/>
      <c r="J40" s="132"/>
      <c r="K40" s="117"/>
      <c r="L40" s="82"/>
      <c r="M40" s="82"/>
      <c r="N40" s="124"/>
      <c r="O40" s="124"/>
      <c r="P40" s="124"/>
    </row>
    <row r="41" spans="2:18" x14ac:dyDescent="0.3">
      <c r="B41" s="90"/>
      <c r="C41" s="90"/>
      <c r="D41" s="90"/>
      <c r="E41" s="90"/>
      <c r="F41" s="91"/>
      <c r="G41" s="91"/>
      <c r="H41" s="129"/>
      <c r="I41" s="102"/>
      <c r="J41" s="136"/>
      <c r="K41" s="93"/>
      <c r="L41" s="82"/>
      <c r="M41" s="82"/>
      <c r="N41" s="124"/>
      <c r="O41" s="124"/>
      <c r="P41" s="124"/>
    </row>
    <row r="42" spans="2:18" x14ac:dyDescent="0.3">
      <c r="B42" s="90"/>
      <c r="C42" s="90"/>
      <c r="D42" s="90"/>
      <c r="E42" s="90"/>
      <c r="F42" s="90"/>
      <c r="G42" s="90"/>
      <c r="H42" s="129"/>
      <c r="I42" s="102"/>
      <c r="J42" s="136"/>
      <c r="K42" s="93"/>
      <c r="L42" s="82"/>
      <c r="M42" s="82"/>
      <c r="N42" s="124"/>
      <c r="O42" s="124"/>
      <c r="P42" s="124"/>
    </row>
    <row r="43" spans="2:18" x14ac:dyDescent="0.3">
      <c r="B43" s="124"/>
      <c r="C43" s="124"/>
      <c r="D43" s="124"/>
      <c r="E43" s="124"/>
      <c r="F43" s="124"/>
      <c r="G43" s="124"/>
      <c r="H43" s="126"/>
      <c r="I43" s="132"/>
      <c r="J43" s="132"/>
      <c r="K43" s="106"/>
      <c r="L43" s="82"/>
      <c r="M43" s="82"/>
      <c r="N43" s="124"/>
      <c r="O43" s="124"/>
      <c r="P43" s="124"/>
      <c r="Q43" s="137"/>
      <c r="R43" s="83"/>
    </row>
    <row r="44" spans="2:18" x14ac:dyDescent="0.3">
      <c r="B44" s="82" t="s">
        <v>47</v>
      </c>
      <c r="C44" s="82"/>
      <c r="D44" s="82"/>
      <c r="E44" s="82"/>
      <c r="F44" s="82"/>
      <c r="G44" s="82"/>
      <c r="H44" s="82"/>
      <c r="I44" s="106"/>
      <c r="J44" s="106"/>
      <c r="K44" s="106"/>
      <c r="L44" s="82"/>
      <c r="M44" s="124"/>
      <c r="N44" s="124"/>
      <c r="O44" s="124"/>
      <c r="P44" s="124"/>
      <c r="Q44" s="138"/>
      <c r="R44" s="83"/>
    </row>
    <row r="45" spans="2:18" x14ac:dyDescent="0.3">
      <c r="B45" s="82"/>
      <c r="C45" s="82"/>
      <c r="D45" s="82"/>
      <c r="E45" s="82"/>
      <c r="F45" s="82"/>
      <c r="G45" s="82"/>
      <c r="H45" s="82"/>
      <c r="I45" s="106"/>
      <c r="J45" s="106"/>
      <c r="K45" s="106"/>
      <c r="L45" s="82"/>
      <c r="M45" s="124"/>
      <c r="N45" s="124"/>
      <c r="O45" s="124"/>
      <c r="P45" s="124"/>
      <c r="Q45" s="138"/>
      <c r="R45" s="83"/>
    </row>
    <row r="46" spans="2:18" x14ac:dyDescent="0.3">
      <c r="B46" s="82" t="s">
        <v>48</v>
      </c>
      <c r="C46" s="82"/>
      <c r="D46" s="82"/>
      <c r="E46" s="82"/>
      <c r="F46" s="82"/>
      <c r="G46" s="82"/>
      <c r="H46" s="82"/>
      <c r="I46" s="83"/>
      <c r="J46" s="83"/>
      <c r="K46" s="103"/>
      <c r="L46" s="83"/>
      <c r="M46" s="124"/>
      <c r="N46" s="124"/>
      <c r="O46" s="124"/>
      <c r="P46" s="124"/>
      <c r="Q46" s="138"/>
      <c r="R46" s="83"/>
    </row>
    <row r="47" spans="2:18" x14ac:dyDescent="0.3">
      <c r="B47" s="82"/>
      <c r="C47" s="82"/>
      <c r="D47" s="82"/>
      <c r="E47" s="82"/>
      <c r="F47" s="82"/>
      <c r="G47" s="82"/>
      <c r="H47" s="82"/>
      <c r="I47" s="83"/>
      <c r="J47" s="83"/>
      <c r="K47" s="103"/>
      <c r="L47" s="83"/>
      <c r="M47" s="124"/>
      <c r="N47" s="124"/>
      <c r="O47" s="124"/>
      <c r="P47" s="124"/>
      <c r="Q47" s="138"/>
      <c r="R47" s="83"/>
    </row>
    <row r="48" spans="2:18" x14ac:dyDescent="0.3">
      <c r="B48" s="124"/>
      <c r="C48" s="83"/>
      <c r="D48" s="83"/>
      <c r="E48" s="83"/>
      <c r="F48" s="83"/>
      <c r="G48" s="83"/>
      <c r="H48" s="83"/>
      <c r="I48" s="83"/>
      <c r="J48" s="83"/>
      <c r="K48" s="103"/>
      <c r="L48" s="83"/>
      <c r="M48" s="124"/>
      <c r="N48" s="124"/>
      <c r="O48" s="124"/>
      <c r="P48" s="124"/>
      <c r="Q48" s="138"/>
      <c r="R48" s="83"/>
    </row>
    <row r="49" spans="2:18" x14ac:dyDescent="0.3">
      <c r="B49" s="124"/>
      <c r="C49" s="82"/>
      <c r="D49" s="82"/>
      <c r="E49" s="82"/>
      <c r="F49" s="82"/>
      <c r="G49" s="82"/>
      <c r="H49" s="82"/>
      <c r="I49" s="106"/>
      <c r="J49" s="106"/>
      <c r="K49" s="106"/>
      <c r="L49" s="82"/>
      <c r="M49" s="82"/>
      <c r="N49" s="82"/>
      <c r="O49" s="82"/>
      <c r="P49" s="82"/>
      <c r="Q49" s="104"/>
      <c r="R49" s="82"/>
    </row>
    <row r="50" spans="2:18" x14ac:dyDescent="0.3">
      <c r="B50" s="124"/>
      <c r="C50" s="82"/>
      <c r="D50" s="82"/>
      <c r="E50" s="82"/>
      <c r="F50" s="82"/>
      <c r="G50" s="82"/>
      <c r="H50" s="82"/>
      <c r="I50" s="106"/>
      <c r="J50" s="106"/>
      <c r="K50" s="106"/>
      <c r="L50" s="82"/>
      <c r="M50" s="82"/>
      <c r="N50" s="82"/>
      <c r="O50" s="82"/>
      <c r="P50" s="82"/>
      <c r="Q50" s="104"/>
      <c r="R50" s="82"/>
    </row>
    <row r="51" spans="2:18" x14ac:dyDescent="0.3">
      <c r="B51" s="124"/>
      <c r="C51" s="82"/>
      <c r="D51" s="82"/>
      <c r="E51" s="82"/>
      <c r="F51" s="82"/>
      <c r="G51" s="82"/>
      <c r="H51" s="82"/>
      <c r="I51" s="106"/>
      <c r="J51" s="106"/>
      <c r="K51" s="106"/>
      <c r="L51" s="82"/>
      <c r="M51" s="82"/>
      <c r="N51" s="82"/>
      <c r="O51" s="82"/>
      <c r="P51" s="82"/>
      <c r="Q51" s="104"/>
      <c r="R51" s="82"/>
    </row>
    <row r="52" spans="2:18" x14ac:dyDescent="0.3">
      <c r="B52" s="124"/>
      <c r="C52" s="82"/>
      <c r="D52" s="82"/>
      <c r="E52" s="82"/>
      <c r="F52" s="82"/>
      <c r="G52" s="82"/>
      <c r="H52" s="82"/>
      <c r="I52" s="106"/>
      <c r="J52" s="106"/>
      <c r="K52" s="106"/>
      <c r="L52" s="82"/>
      <c r="M52" s="82"/>
      <c r="N52" s="82"/>
      <c r="O52" s="82"/>
      <c r="P52" s="82"/>
      <c r="Q52" s="104"/>
      <c r="R52" s="82"/>
    </row>
    <row r="53" spans="2:18" x14ac:dyDescent="0.3">
      <c r="B53" s="124"/>
      <c r="C53" s="124"/>
      <c r="D53" s="124"/>
      <c r="E53" s="124"/>
      <c r="F53" s="124"/>
      <c r="G53" s="124"/>
      <c r="H53" s="124"/>
      <c r="I53" s="132"/>
      <c r="J53" s="132"/>
      <c r="K53" s="132"/>
      <c r="L53" s="124"/>
      <c r="M53" s="124"/>
      <c r="N53" s="124"/>
      <c r="O53" s="124"/>
      <c r="P53" s="124"/>
      <c r="Q53" s="138"/>
      <c r="R53" s="83"/>
    </row>
    <row r="54" spans="2:18" x14ac:dyDescent="0.3">
      <c r="B54" s="124"/>
      <c r="C54" s="124"/>
      <c r="D54" s="124"/>
      <c r="E54" s="124"/>
      <c r="F54" s="124"/>
      <c r="G54" s="124"/>
      <c r="H54" s="124"/>
      <c r="I54" s="132"/>
      <c r="J54" s="132"/>
      <c r="K54" s="132"/>
      <c r="L54" s="124"/>
      <c r="M54" s="124"/>
      <c r="N54" s="124"/>
      <c r="O54" s="124"/>
      <c r="P54" s="124"/>
      <c r="Q54" s="138"/>
      <c r="R54" s="83"/>
    </row>
    <row r="55" spans="2:18" x14ac:dyDescent="0.3">
      <c r="B55" s="124"/>
      <c r="C55" s="124"/>
      <c r="D55" s="124"/>
      <c r="E55" s="124"/>
      <c r="F55" s="124"/>
      <c r="G55" s="124"/>
      <c r="H55" s="124"/>
      <c r="I55" s="132"/>
      <c r="J55" s="132"/>
      <c r="K55" s="132"/>
      <c r="L55" s="124"/>
      <c r="M55" s="124"/>
      <c r="N55" s="124"/>
      <c r="O55" s="124"/>
      <c r="P55" s="124"/>
      <c r="Q55" s="138"/>
      <c r="R55" s="83"/>
    </row>
  </sheetData>
  <mergeCells count="6">
    <mergeCell ref="B7:C7"/>
    <mergeCell ref="K3:L3"/>
    <mergeCell ref="M3:N3"/>
    <mergeCell ref="B2:G2"/>
    <mergeCell ref="B3:D3"/>
    <mergeCell ref="B6:C6"/>
  </mergeCells>
  <pageMargins left="0.51181102362204722" right="0.51181102362204722" top="0.35433070866141736" bottom="0.35433070866141736" header="0.31496062992125984" footer="0.31496062992125984"/>
  <pageSetup paperSize="9" fitToWidth="0" orientation="portrait" r:id="rId1"/>
  <colBreaks count="1" manualBreakCount="1">
    <brk id="10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91EE-F507-44B1-9C21-DEE2CD0846CF}">
  <dimension ref="A2:F46"/>
  <sheetViews>
    <sheetView workbookViewId="0">
      <selection activeCell="D37" sqref="D37"/>
    </sheetView>
  </sheetViews>
  <sheetFormatPr defaultRowHeight="14.4" x14ac:dyDescent="0.3"/>
  <cols>
    <col min="4" max="4" width="19.33203125" customWidth="1"/>
    <col min="5" max="5" width="13.21875" style="72" bestFit="1" customWidth="1"/>
    <col min="6" max="6" width="13.44140625" style="72" bestFit="1" customWidth="1"/>
    <col min="9" max="9" width="13.44140625" bestFit="1" customWidth="1"/>
  </cols>
  <sheetData>
    <row r="2" spans="1:6" ht="15" thickBot="1" x14ac:dyDescent="0.35">
      <c r="A2" s="150" t="s">
        <v>162</v>
      </c>
    </row>
    <row r="3" spans="1:6" ht="15.6" thickTop="1" thickBot="1" x14ac:dyDescent="0.35">
      <c r="A3" s="150" t="s">
        <v>16</v>
      </c>
      <c r="B3" s="151"/>
      <c r="C3" s="151"/>
      <c r="E3" s="150">
        <v>45016</v>
      </c>
      <c r="F3" s="150">
        <v>44651</v>
      </c>
    </row>
    <row r="4" spans="1:6" ht="15" thickTop="1" x14ac:dyDescent="0.3">
      <c r="A4" t="s">
        <v>185</v>
      </c>
      <c r="E4" s="72">
        <v>304.17</v>
      </c>
      <c r="F4" s="72">
        <v>2893.22</v>
      </c>
    </row>
    <row r="5" spans="1:6" x14ac:dyDescent="0.3">
      <c r="A5" t="s">
        <v>186</v>
      </c>
      <c r="E5" s="72">
        <v>0</v>
      </c>
      <c r="F5" s="72">
        <v>9775</v>
      </c>
    </row>
    <row r="6" spans="1:6" x14ac:dyDescent="0.3">
      <c r="A6" t="s">
        <v>188</v>
      </c>
      <c r="E6" s="72">
        <v>0</v>
      </c>
      <c r="F6" s="72">
        <v>60</v>
      </c>
    </row>
    <row r="7" spans="1:6" x14ac:dyDescent="0.3">
      <c r="A7" t="s">
        <v>190</v>
      </c>
      <c r="E7" s="72">
        <v>0</v>
      </c>
      <c r="F7" s="72">
        <v>100</v>
      </c>
    </row>
    <row r="8" spans="1:6" x14ac:dyDescent="0.3">
      <c r="A8" t="s">
        <v>191</v>
      </c>
      <c r="E8" s="72">
        <v>0</v>
      </c>
      <c r="F8" s="72">
        <v>395.72</v>
      </c>
    </row>
    <row r="9" spans="1:6" x14ac:dyDescent="0.3">
      <c r="A9" t="s">
        <v>240</v>
      </c>
      <c r="E9" s="72">
        <v>107.32</v>
      </c>
      <c r="F9" s="72">
        <v>0</v>
      </c>
    </row>
    <row r="12" spans="1:6" ht="15" thickBot="1" x14ac:dyDescent="0.35">
      <c r="A12" s="17"/>
      <c r="C12" s="150" t="s">
        <v>163</v>
      </c>
      <c r="E12" s="152">
        <f>SUM(E4:E11)</f>
        <v>411.49</v>
      </c>
      <c r="F12" s="152">
        <f>SUM(F4:F11)</f>
        <v>13223.939999999999</v>
      </c>
    </row>
    <row r="13" spans="1:6" ht="15" thickTop="1" x14ac:dyDescent="0.3">
      <c r="A13" s="17"/>
    </row>
    <row r="14" spans="1:6" x14ac:dyDescent="0.3">
      <c r="A14" s="17" t="s">
        <v>164</v>
      </c>
    </row>
    <row r="15" spans="1:6" x14ac:dyDescent="0.3">
      <c r="A15" s="17" t="s">
        <v>14</v>
      </c>
      <c r="C15" s="18"/>
      <c r="D15" s="18"/>
      <c r="E15" s="74"/>
      <c r="F15" s="74"/>
    </row>
    <row r="16" spans="1:6" x14ac:dyDescent="0.3">
      <c r="A16" s="18" t="s">
        <v>171</v>
      </c>
      <c r="B16" s="18"/>
      <c r="C16" s="18"/>
      <c r="D16" s="18"/>
      <c r="E16" s="74">
        <v>72</v>
      </c>
      <c r="F16" s="74">
        <v>72</v>
      </c>
    </row>
    <row r="17" spans="1:6" x14ac:dyDescent="0.3">
      <c r="A17" s="18" t="s">
        <v>172</v>
      </c>
      <c r="B17" s="18"/>
      <c r="C17" s="18"/>
      <c r="D17" s="18"/>
      <c r="E17" s="74">
        <v>455.31</v>
      </c>
      <c r="F17" s="74">
        <v>1971.39</v>
      </c>
    </row>
    <row r="18" spans="1:6" x14ac:dyDescent="0.3">
      <c r="A18" s="18" t="s">
        <v>239</v>
      </c>
      <c r="B18" s="18"/>
      <c r="C18" s="18"/>
      <c r="D18" s="18"/>
      <c r="E18" s="74">
        <v>1108.33</v>
      </c>
      <c r="F18" s="74">
        <v>0</v>
      </c>
    </row>
    <row r="19" spans="1:6" x14ac:dyDescent="0.3">
      <c r="A19" s="18" t="s">
        <v>173</v>
      </c>
      <c r="B19" s="18"/>
      <c r="C19" s="18"/>
      <c r="D19" s="18"/>
      <c r="E19" s="74">
        <v>129</v>
      </c>
      <c r="F19" s="74">
        <v>124</v>
      </c>
    </row>
    <row r="20" spans="1:6" x14ac:dyDescent="0.3">
      <c r="A20" s="18" t="s">
        <v>174</v>
      </c>
      <c r="B20" s="18"/>
      <c r="C20" s="18"/>
      <c r="D20" s="18"/>
      <c r="E20" s="74">
        <v>232</v>
      </c>
      <c r="F20" s="74">
        <v>236</v>
      </c>
    </row>
    <row r="21" spans="1:6" x14ac:dyDescent="0.3">
      <c r="A21" s="18" t="s">
        <v>175</v>
      </c>
      <c r="B21" s="18"/>
      <c r="C21" s="18"/>
      <c r="D21" s="18"/>
      <c r="E21" s="74">
        <v>1060</v>
      </c>
      <c r="F21" s="74">
        <v>468</v>
      </c>
    </row>
    <row r="22" spans="1:6" x14ac:dyDescent="0.3">
      <c r="A22" s="18" t="s">
        <v>176</v>
      </c>
      <c r="B22" s="18"/>
      <c r="C22" s="18"/>
      <c r="D22" s="18"/>
      <c r="E22" s="74">
        <v>15</v>
      </c>
      <c r="F22" s="74">
        <v>950</v>
      </c>
    </row>
    <row r="23" spans="1:6" x14ac:dyDescent="0.3">
      <c r="A23" s="18" t="s">
        <v>177</v>
      </c>
      <c r="B23" s="18"/>
      <c r="C23" s="18"/>
      <c r="D23" s="18"/>
      <c r="E23" s="74">
        <v>1654.4</v>
      </c>
      <c r="F23" s="74">
        <v>492.35</v>
      </c>
    </row>
    <row r="24" spans="1:6" x14ac:dyDescent="0.3">
      <c r="A24" s="18" t="s">
        <v>178</v>
      </c>
      <c r="B24" s="18"/>
      <c r="C24" s="18"/>
      <c r="D24" s="18"/>
      <c r="E24" s="74">
        <v>329.12</v>
      </c>
      <c r="F24" s="74">
        <v>0</v>
      </c>
    </row>
    <row r="25" spans="1:6" x14ac:dyDescent="0.3">
      <c r="A25" s="18" t="s">
        <v>192</v>
      </c>
      <c r="B25" s="18"/>
      <c r="C25" s="18"/>
      <c r="D25" s="18"/>
      <c r="E25" s="74">
        <v>17.5</v>
      </c>
      <c r="F25" s="74">
        <v>88.88</v>
      </c>
    </row>
    <row r="26" spans="1:6" x14ac:dyDescent="0.3">
      <c r="A26" s="18" t="s">
        <v>179</v>
      </c>
      <c r="B26" s="18"/>
      <c r="C26" s="18"/>
      <c r="D26" s="18"/>
      <c r="E26" s="74">
        <v>500</v>
      </c>
      <c r="F26" s="74">
        <v>475.21</v>
      </c>
    </row>
    <row r="27" spans="1:6" x14ac:dyDescent="0.3">
      <c r="C27" s="18"/>
      <c r="D27" s="18"/>
      <c r="E27" s="74"/>
      <c r="F27" s="74"/>
    </row>
    <row r="28" spans="1:6" x14ac:dyDescent="0.3">
      <c r="C28" s="71" t="s">
        <v>163</v>
      </c>
      <c r="D28" s="18"/>
      <c r="E28" s="73">
        <f>SUM(E16:E27)</f>
        <v>5572.66</v>
      </c>
      <c r="F28" s="73">
        <f>SUM(F16:F27)</f>
        <v>4877.8300000000008</v>
      </c>
    </row>
    <row r="29" spans="1:6" x14ac:dyDescent="0.3">
      <c r="C29" s="17"/>
      <c r="E29" s="73"/>
      <c r="F29" s="73"/>
    </row>
    <row r="30" spans="1:6" x14ac:dyDescent="0.3">
      <c r="A30" s="17" t="s">
        <v>165</v>
      </c>
      <c r="C30" s="17"/>
      <c r="E30" s="73"/>
      <c r="F30" s="73"/>
    </row>
    <row r="31" spans="1:6" x14ac:dyDescent="0.3">
      <c r="A31" s="17" t="s">
        <v>166</v>
      </c>
    </row>
    <row r="37" spans="1:6" x14ac:dyDescent="0.3">
      <c r="C37" s="17" t="s">
        <v>163</v>
      </c>
      <c r="D37" s="17"/>
      <c r="E37" s="73">
        <f>SUM(E32:E36)</f>
        <v>0</v>
      </c>
      <c r="F37" s="73">
        <f>SUM(F32:F36)</f>
        <v>0</v>
      </c>
    </row>
    <row r="39" spans="1:6" x14ac:dyDescent="0.3">
      <c r="A39" s="17"/>
      <c r="B39" s="17"/>
    </row>
    <row r="40" spans="1:6" x14ac:dyDescent="0.3">
      <c r="A40" s="17"/>
      <c r="B40" s="17"/>
    </row>
    <row r="41" spans="1:6" x14ac:dyDescent="0.3">
      <c r="B41" s="17"/>
    </row>
    <row r="42" spans="1:6" x14ac:dyDescent="0.3">
      <c r="A42" s="17"/>
      <c r="B42" s="17"/>
      <c r="E42" s="73"/>
      <c r="F42" s="73"/>
    </row>
    <row r="43" spans="1:6" x14ac:dyDescent="0.3">
      <c r="A43" s="17"/>
      <c r="B43" s="17"/>
    </row>
    <row r="44" spans="1:6" x14ac:dyDescent="0.3">
      <c r="A44" s="17"/>
      <c r="B44" s="17"/>
    </row>
    <row r="45" spans="1:6" x14ac:dyDescent="0.3">
      <c r="A45" s="17"/>
      <c r="B45" s="17"/>
    </row>
    <row r="46" spans="1:6" x14ac:dyDescent="0.3">
      <c r="C46" s="17"/>
      <c r="E46" s="73"/>
      <c r="F46" s="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9"/>
  <sheetViews>
    <sheetView zoomScaleNormal="100" workbookViewId="0">
      <selection activeCell="E79" sqref="E79"/>
    </sheetView>
  </sheetViews>
  <sheetFormatPr defaultColWidth="9.109375" defaultRowHeight="13.2" x14ac:dyDescent="0.25"/>
  <cols>
    <col min="1" max="1" width="42.6640625" style="4" customWidth="1"/>
    <col min="2" max="2" width="15.33203125" style="4" customWidth="1"/>
    <col min="3" max="3" width="15.5546875" style="4" customWidth="1"/>
    <col min="4" max="4" width="9.33203125" style="4" bestFit="1" customWidth="1"/>
    <col min="5" max="5" width="40.44140625" style="6" customWidth="1"/>
    <col min="6" max="6" width="9.6640625" style="6" bestFit="1" customWidth="1"/>
    <col min="7" max="7" width="10.88671875" style="6" bestFit="1" customWidth="1"/>
    <col min="8" max="16384" width="9.109375" style="4"/>
  </cols>
  <sheetData>
    <row r="1" spans="1:7" s="2" customFormat="1" ht="15" x14ac:dyDescent="0.25">
      <c r="A1" s="8"/>
      <c r="B1" s="8"/>
      <c r="C1" s="8"/>
      <c r="D1" s="3"/>
    </row>
    <row r="2" spans="1:7" s="2" customFormat="1" ht="13.8" x14ac:dyDescent="0.25">
      <c r="D2" s="3"/>
    </row>
    <row r="3" spans="1:7" s="2" customFormat="1" ht="13.8" x14ac:dyDescent="0.25">
      <c r="A3" s="1"/>
      <c r="B3" s="1"/>
      <c r="C3" s="1"/>
      <c r="D3" s="11"/>
    </row>
    <row r="4" spans="1:7" s="2" customFormat="1" ht="13.8" x14ac:dyDescent="0.25">
      <c r="A4" s="1" t="s">
        <v>180</v>
      </c>
      <c r="B4" s="1"/>
      <c r="C4" s="1"/>
      <c r="D4" s="11"/>
    </row>
    <row r="5" spans="1:7" ht="13.8" x14ac:dyDescent="0.25">
      <c r="A5" s="4" t="s">
        <v>182</v>
      </c>
      <c r="D5" s="1"/>
    </row>
    <row r="6" spans="1:7" s="5" customFormat="1" ht="12.6" x14ac:dyDescent="0.2">
      <c r="A6" s="5" t="s">
        <v>55</v>
      </c>
      <c r="E6" s="7"/>
      <c r="F6" s="7"/>
      <c r="G6" s="7"/>
    </row>
    <row r="7" spans="1:7" x14ac:dyDescent="0.25">
      <c r="A7" s="9"/>
      <c r="B7" s="9"/>
      <c r="C7" s="9"/>
    </row>
    <row r="8" spans="1:7" ht="13.8" thickBot="1" x14ac:dyDescent="0.3">
      <c r="A8" s="13" t="s">
        <v>24</v>
      </c>
      <c r="B8" s="13" t="s">
        <v>170</v>
      </c>
      <c r="C8" s="13" t="s">
        <v>169</v>
      </c>
      <c r="D8" s="14" t="s">
        <v>25</v>
      </c>
      <c r="E8" s="15" t="s">
        <v>26</v>
      </c>
    </row>
    <row r="9" spans="1:7" x14ac:dyDescent="0.25">
      <c r="A9" s="22" t="s">
        <v>56</v>
      </c>
      <c r="B9" s="22"/>
      <c r="C9" s="22"/>
    </row>
    <row r="10" spans="1:7" x14ac:dyDescent="0.25">
      <c r="A10" s="9"/>
      <c r="B10" s="9"/>
      <c r="C10" s="9"/>
      <c r="D10" s="16"/>
    </row>
    <row r="11" spans="1:7" x14ac:dyDescent="0.25">
      <c r="A11" s="9" t="s">
        <v>29</v>
      </c>
      <c r="B11" s="75">
        <v>1412</v>
      </c>
      <c r="C11" s="75">
        <v>3380</v>
      </c>
      <c r="D11" s="16">
        <f>SUM(B11-C11)/C11</f>
        <v>-0.58224852071005917</v>
      </c>
      <c r="E11" s="6" t="s">
        <v>241</v>
      </c>
    </row>
    <row r="12" spans="1:7" x14ac:dyDescent="0.25">
      <c r="A12" s="4" t="s">
        <v>168</v>
      </c>
      <c r="B12" s="75">
        <v>0</v>
      </c>
      <c r="C12" s="75">
        <v>0</v>
      </c>
      <c r="D12" s="16"/>
      <c r="G12" s="4"/>
    </row>
    <row r="13" spans="1:7" x14ac:dyDescent="0.25">
      <c r="B13" s="75"/>
      <c r="C13" s="75"/>
    </row>
    <row r="14" spans="1:7" s="5" customFormat="1" x14ac:dyDescent="0.25">
      <c r="A14" s="23" t="s">
        <v>57</v>
      </c>
      <c r="B14" s="80"/>
      <c r="C14" s="80"/>
      <c r="E14" s="7"/>
      <c r="F14" s="7"/>
      <c r="G14" s="7"/>
    </row>
    <row r="15" spans="1:7" x14ac:dyDescent="0.25">
      <c r="A15" s="9"/>
      <c r="B15" s="75"/>
      <c r="C15" s="75"/>
      <c r="D15" s="16"/>
    </row>
    <row r="16" spans="1:7" x14ac:dyDescent="0.25">
      <c r="A16" s="12" t="s">
        <v>20</v>
      </c>
      <c r="B16" s="141">
        <v>187.26</v>
      </c>
      <c r="C16" s="75">
        <v>475.58</v>
      </c>
      <c r="D16" s="79">
        <f>SUM(B16-C16)/C16</f>
        <v>-0.60624921148912903</v>
      </c>
      <c r="E16" s="6" t="s">
        <v>242</v>
      </c>
    </row>
    <row r="17" spans="1:7" x14ac:dyDescent="0.25">
      <c r="A17" s="12" t="s">
        <v>193</v>
      </c>
      <c r="B17" s="141">
        <v>4206.45</v>
      </c>
      <c r="C17" s="75">
        <v>446.06</v>
      </c>
      <c r="D17" s="79">
        <f>SUM(B17-C17)/C17</f>
        <v>8.4302336008608698</v>
      </c>
      <c r="E17" s="4" t="s">
        <v>243</v>
      </c>
    </row>
    <row r="18" spans="1:7" x14ac:dyDescent="0.25">
      <c r="A18" s="12" t="s">
        <v>167</v>
      </c>
      <c r="B18" s="141">
        <v>0</v>
      </c>
      <c r="C18" s="75">
        <v>0</v>
      </c>
      <c r="D18" s="79">
        <v>-1</v>
      </c>
    </row>
    <row r="19" spans="1:7" x14ac:dyDescent="0.25">
      <c r="A19" s="12" t="s">
        <v>4</v>
      </c>
      <c r="B19" s="141">
        <v>357.61</v>
      </c>
      <c r="C19" s="75">
        <v>427.48</v>
      </c>
      <c r="D19" s="79">
        <f t="shared" ref="D19:D23" si="0">SUM(B19-C19)/C19</f>
        <v>-0.16344624309909236</v>
      </c>
      <c r="E19" s="6" t="s">
        <v>244</v>
      </c>
    </row>
    <row r="20" spans="1:7" x14ac:dyDescent="0.25">
      <c r="A20" s="12" t="s">
        <v>12</v>
      </c>
      <c r="B20" s="141">
        <v>0</v>
      </c>
      <c r="C20" s="75">
        <v>1812</v>
      </c>
      <c r="D20" s="79">
        <f t="shared" si="0"/>
        <v>-1</v>
      </c>
      <c r="E20" s="6" t="s">
        <v>245</v>
      </c>
    </row>
    <row r="21" spans="1:7" s="5" customFormat="1" ht="13.8" x14ac:dyDescent="0.3">
      <c r="A21" s="12" t="s">
        <v>32</v>
      </c>
      <c r="B21" s="87">
        <v>1504</v>
      </c>
      <c r="C21" s="75">
        <v>1845</v>
      </c>
      <c r="D21" s="79">
        <f t="shared" si="0"/>
        <v>-0.18482384823848239</v>
      </c>
      <c r="E21" s="6" t="s">
        <v>246</v>
      </c>
      <c r="F21" s="7"/>
      <c r="G21" s="7"/>
    </row>
    <row r="22" spans="1:7" ht="13.8" x14ac:dyDescent="0.3">
      <c r="A22" s="12" t="s">
        <v>33</v>
      </c>
      <c r="B22" s="87">
        <v>2328.48</v>
      </c>
      <c r="C22" s="75">
        <v>3436.38</v>
      </c>
      <c r="D22" s="79">
        <f t="shared" si="0"/>
        <v>-0.32240322665130167</v>
      </c>
      <c r="E22" s="6" t="s">
        <v>247</v>
      </c>
    </row>
    <row r="23" spans="1:7" ht="13.8" x14ac:dyDescent="0.3">
      <c r="A23" s="4" t="s">
        <v>51</v>
      </c>
      <c r="B23" s="87">
        <v>720</v>
      </c>
      <c r="C23" s="75">
        <v>3637.9</v>
      </c>
      <c r="D23" s="79">
        <f t="shared" si="0"/>
        <v>-0.80208361967068909</v>
      </c>
      <c r="E23" s="6" t="s">
        <v>248</v>
      </c>
    </row>
    <row r="24" spans="1:7" x14ac:dyDescent="0.25">
      <c r="A24" s="9"/>
      <c r="B24" s="9"/>
      <c r="C24" s="9"/>
    </row>
    <row r="25" spans="1:7" x14ac:dyDescent="0.25">
      <c r="A25" s="9"/>
      <c r="B25" s="9"/>
      <c r="C25" s="9"/>
    </row>
    <row r="26" spans="1:7" x14ac:dyDescent="0.25">
      <c r="A26" s="9"/>
      <c r="B26" s="9"/>
      <c r="C26" s="9"/>
    </row>
    <row r="27" spans="1:7" x14ac:dyDescent="0.25">
      <c r="A27" s="9"/>
      <c r="B27" s="9"/>
      <c r="C27" s="9"/>
    </row>
    <row r="28" spans="1:7" x14ac:dyDescent="0.25">
      <c r="A28" s="9"/>
      <c r="B28" s="9"/>
      <c r="C28" s="9"/>
    </row>
    <row r="29" spans="1:7" x14ac:dyDescent="0.25">
      <c r="A29" s="9"/>
      <c r="B29" s="9"/>
      <c r="C29" s="9"/>
    </row>
    <row r="30" spans="1:7" x14ac:dyDescent="0.25">
      <c r="A30" s="9"/>
      <c r="B30" s="9"/>
      <c r="C30" s="9"/>
    </row>
    <row r="31" spans="1:7" x14ac:dyDescent="0.25">
      <c r="A31" s="9"/>
      <c r="B31" s="9"/>
      <c r="C31" s="9"/>
    </row>
    <row r="32" spans="1:7" x14ac:dyDescent="0.25">
      <c r="A32" s="9"/>
      <c r="B32" s="9"/>
      <c r="C32" s="9"/>
    </row>
    <row r="33" spans="1:7" x14ac:dyDescent="0.25">
      <c r="A33" s="9"/>
      <c r="B33" s="9"/>
      <c r="C33" s="9"/>
    </row>
    <row r="34" spans="1:7" x14ac:dyDescent="0.25">
      <c r="A34" s="9"/>
      <c r="B34" s="9"/>
      <c r="C34" s="9"/>
    </row>
    <row r="35" spans="1:7" x14ac:dyDescent="0.25">
      <c r="A35" s="9"/>
      <c r="B35" s="9"/>
      <c r="C35" s="9"/>
    </row>
    <row r="36" spans="1:7" x14ac:dyDescent="0.25">
      <c r="A36" s="9"/>
      <c r="B36" s="9"/>
      <c r="C36" s="9"/>
    </row>
    <row r="37" spans="1:7" x14ac:dyDescent="0.25">
      <c r="A37" s="9"/>
      <c r="B37" s="9"/>
      <c r="C37" s="9"/>
    </row>
    <row r="38" spans="1:7" x14ac:dyDescent="0.25">
      <c r="A38" s="9"/>
      <c r="B38" s="9"/>
      <c r="C38" s="9"/>
    </row>
    <row r="39" spans="1:7" x14ac:dyDescent="0.25">
      <c r="A39" s="9"/>
      <c r="B39" s="9"/>
      <c r="C39" s="9"/>
    </row>
    <row r="40" spans="1:7" x14ac:dyDescent="0.25">
      <c r="A40" s="9"/>
      <c r="B40" s="9"/>
      <c r="C40" s="9"/>
    </row>
    <row r="43" spans="1:7" ht="13.8" x14ac:dyDescent="0.25">
      <c r="A43" s="1"/>
      <c r="B43" s="1"/>
      <c r="C43" s="1"/>
      <c r="D43" s="1"/>
    </row>
    <row r="44" spans="1:7" s="1" customFormat="1" ht="13.8" x14ac:dyDescent="0.25">
      <c r="A44" s="5"/>
      <c r="B44" s="5"/>
      <c r="C44" s="5"/>
      <c r="D44" s="5"/>
      <c r="E44" s="10"/>
      <c r="F44" s="10"/>
      <c r="G44" s="10"/>
    </row>
    <row r="45" spans="1:7" s="5" customFormat="1" x14ac:dyDescent="0.25">
      <c r="A45" s="9"/>
      <c r="B45" s="9"/>
      <c r="C45" s="9"/>
      <c r="D45" s="4"/>
      <c r="E45" s="7"/>
      <c r="F45" s="7"/>
      <c r="G45" s="7"/>
    </row>
    <row r="46" spans="1:7" x14ac:dyDescent="0.25">
      <c r="A46" s="9"/>
      <c r="B46" s="9"/>
      <c r="C46" s="9"/>
    </row>
    <row r="47" spans="1:7" x14ac:dyDescent="0.25">
      <c r="A47" s="9"/>
      <c r="B47" s="9"/>
      <c r="C47" s="9"/>
    </row>
    <row r="48" spans="1:7" x14ac:dyDescent="0.25">
      <c r="A48" s="9"/>
      <c r="B48" s="9"/>
      <c r="C48" s="9"/>
    </row>
    <row r="51" spans="1:7" ht="13.8" x14ac:dyDescent="0.25">
      <c r="A51" s="1"/>
      <c r="B51" s="1"/>
      <c r="C51" s="1"/>
      <c r="D51" s="1"/>
    </row>
    <row r="52" spans="1:7" s="1" customFormat="1" ht="13.8" x14ac:dyDescent="0.25">
      <c r="A52" s="5"/>
      <c r="B52" s="5"/>
      <c r="C52" s="5"/>
      <c r="D52" s="5"/>
      <c r="E52" s="10"/>
      <c r="F52" s="10"/>
      <c r="G52" s="10"/>
    </row>
    <row r="53" spans="1:7" s="5" customFormat="1" x14ac:dyDescent="0.25">
      <c r="A53" s="9"/>
      <c r="B53" s="9"/>
      <c r="C53" s="9"/>
      <c r="D53" s="4"/>
      <c r="E53" s="7"/>
      <c r="F53" s="7"/>
      <c r="G53" s="7"/>
    </row>
    <row r="54" spans="1:7" x14ac:dyDescent="0.25">
      <c r="A54" s="9"/>
      <c r="B54" s="9"/>
      <c r="C54" s="9"/>
    </row>
    <row r="55" spans="1:7" x14ac:dyDescent="0.25">
      <c r="A55" s="9"/>
      <c r="B55" s="9"/>
      <c r="C55" s="9"/>
    </row>
    <row r="58" spans="1:7" ht="13.8" x14ac:dyDescent="0.25">
      <c r="A58" s="1"/>
      <c r="B58" s="1"/>
      <c r="C58" s="1"/>
      <c r="D58" s="1"/>
    </row>
    <row r="59" spans="1:7" s="1" customFormat="1" ht="13.8" x14ac:dyDescent="0.25">
      <c r="A59" s="5"/>
      <c r="B59" s="5"/>
      <c r="C59" s="5"/>
      <c r="D59" s="5"/>
      <c r="E59" s="10"/>
      <c r="F59" s="10"/>
      <c r="G59" s="10"/>
    </row>
    <row r="60" spans="1:7" s="5" customFormat="1" x14ac:dyDescent="0.25">
      <c r="A60" s="9"/>
      <c r="B60" s="9"/>
      <c r="C60" s="9"/>
      <c r="D60" s="4"/>
      <c r="E60" s="7"/>
      <c r="F60" s="7"/>
      <c r="G60" s="7"/>
    </row>
    <row r="61" spans="1:7" x14ac:dyDescent="0.25">
      <c r="A61" s="9"/>
      <c r="B61" s="9"/>
      <c r="C61" s="9"/>
    </row>
    <row r="62" spans="1:7" x14ac:dyDescent="0.25">
      <c r="A62" s="9"/>
      <c r="B62" s="9"/>
      <c r="C62" s="9"/>
    </row>
    <row r="63" spans="1:7" x14ac:dyDescent="0.25">
      <c r="A63" s="9"/>
      <c r="B63" s="9"/>
      <c r="C63" s="9"/>
    </row>
    <row r="64" spans="1:7" x14ac:dyDescent="0.25">
      <c r="A64" s="9"/>
      <c r="B64" s="9"/>
      <c r="C64" s="9"/>
    </row>
    <row r="67" spans="1:7" ht="13.8" x14ac:dyDescent="0.25">
      <c r="A67" s="1"/>
      <c r="B67" s="1"/>
      <c r="C67" s="1"/>
      <c r="D67" s="1"/>
    </row>
    <row r="68" spans="1:7" s="1" customFormat="1" ht="13.8" x14ac:dyDescent="0.25">
      <c r="A68" s="5"/>
      <c r="B68" s="5"/>
      <c r="C68" s="5"/>
      <c r="D68" s="5"/>
      <c r="E68" s="10"/>
      <c r="F68" s="10"/>
      <c r="G68" s="10"/>
    </row>
    <row r="69" spans="1:7" s="5" customFormat="1" x14ac:dyDescent="0.25">
      <c r="A69" s="9"/>
      <c r="B69" s="9"/>
      <c r="C69" s="9"/>
      <c r="D69" s="4"/>
      <c r="E69" s="7"/>
      <c r="F69" s="7"/>
      <c r="G69" s="7"/>
    </row>
    <row r="72" spans="1:7" ht="13.8" x14ac:dyDescent="0.25">
      <c r="A72" s="1"/>
      <c r="B72" s="1"/>
      <c r="C72" s="1"/>
      <c r="D72" s="1"/>
    </row>
    <row r="73" spans="1:7" s="1" customFormat="1" ht="13.8" x14ac:dyDescent="0.25">
      <c r="A73" s="5"/>
      <c r="B73" s="5"/>
      <c r="C73" s="5"/>
      <c r="D73" s="5"/>
      <c r="E73" s="10"/>
      <c r="F73" s="10"/>
      <c r="G73" s="10"/>
    </row>
    <row r="74" spans="1:7" s="5" customFormat="1" x14ac:dyDescent="0.25">
      <c r="A74" s="9"/>
      <c r="B74" s="9"/>
      <c r="C74" s="9"/>
      <c r="D74" s="4"/>
      <c r="E74" s="7"/>
      <c r="F74" s="7"/>
      <c r="G74" s="7"/>
    </row>
    <row r="75" spans="1:7" x14ac:dyDescent="0.25">
      <c r="A75" s="9"/>
      <c r="B75" s="9"/>
      <c r="C75" s="9"/>
    </row>
    <row r="76" spans="1:7" x14ac:dyDescent="0.25">
      <c r="A76" s="9"/>
      <c r="B76" s="9"/>
      <c r="C76" s="9"/>
    </row>
    <row r="77" spans="1:7" x14ac:dyDescent="0.25">
      <c r="A77" s="9"/>
      <c r="B77" s="9"/>
      <c r="C77" s="9"/>
    </row>
    <row r="78" spans="1:7" x14ac:dyDescent="0.25">
      <c r="A78" s="9"/>
      <c r="B78" s="9"/>
      <c r="C78" s="9"/>
    </row>
    <row r="79" spans="1:7" x14ac:dyDescent="0.25">
      <c r="A79" s="9"/>
      <c r="B79" s="9"/>
      <c r="C79" s="9"/>
    </row>
    <row r="80" spans="1:7" x14ac:dyDescent="0.25">
      <c r="A80" s="9"/>
      <c r="B80" s="9"/>
      <c r="C80" s="9"/>
    </row>
    <row r="83" spans="1:9" ht="13.8" x14ac:dyDescent="0.25">
      <c r="A83" s="1"/>
      <c r="B83" s="1"/>
      <c r="C83" s="1"/>
      <c r="D83" s="1"/>
    </row>
    <row r="84" spans="1:9" s="1" customFormat="1" ht="13.8" x14ac:dyDescent="0.25">
      <c r="A84" s="5"/>
      <c r="B84" s="5"/>
      <c r="C84" s="5"/>
      <c r="D84" s="5"/>
      <c r="E84" s="10"/>
      <c r="F84" s="10"/>
      <c r="G84" s="10"/>
    </row>
    <row r="85" spans="1:9" s="5" customFormat="1" x14ac:dyDescent="0.25">
      <c r="A85" s="9"/>
      <c r="B85" s="9"/>
      <c r="C85" s="9"/>
      <c r="D85" s="4"/>
      <c r="E85" s="7"/>
      <c r="F85" s="7"/>
      <c r="G85" s="7"/>
    </row>
    <row r="86" spans="1:9" x14ac:dyDescent="0.25">
      <c r="A86" s="9"/>
      <c r="B86" s="9"/>
      <c r="C86" s="9"/>
    </row>
    <row r="87" spans="1:9" x14ac:dyDescent="0.25">
      <c r="A87" s="9"/>
      <c r="B87" s="9"/>
      <c r="C87" s="9"/>
    </row>
    <row r="88" spans="1:9" x14ac:dyDescent="0.25">
      <c r="A88" s="9"/>
      <c r="B88" s="9"/>
      <c r="C88" s="9"/>
    </row>
    <row r="89" spans="1:9" x14ac:dyDescent="0.25">
      <c r="A89" s="9"/>
      <c r="B89" s="9"/>
      <c r="C89" s="9"/>
    </row>
    <row r="90" spans="1:9" x14ac:dyDescent="0.25">
      <c r="A90" s="9"/>
      <c r="B90" s="9"/>
      <c r="C90" s="9"/>
    </row>
    <row r="91" spans="1:9" x14ac:dyDescent="0.25">
      <c r="I91" s="6"/>
    </row>
    <row r="92" spans="1:9" x14ac:dyDescent="0.25">
      <c r="I92" s="6"/>
    </row>
    <row r="93" spans="1:9" ht="13.8" x14ac:dyDescent="0.25">
      <c r="A93" s="1"/>
      <c r="B93" s="1"/>
      <c r="C93" s="1"/>
      <c r="D93" s="1"/>
    </row>
    <row r="94" spans="1:9" s="1" customFormat="1" ht="13.8" x14ac:dyDescent="0.25">
      <c r="A94" s="5"/>
      <c r="B94" s="5"/>
      <c r="C94" s="5"/>
      <c r="D94" s="5"/>
      <c r="E94" s="10"/>
      <c r="F94" s="10"/>
      <c r="G94" s="10"/>
    </row>
    <row r="95" spans="1:9" s="5" customFormat="1" x14ac:dyDescent="0.25">
      <c r="A95" s="9"/>
      <c r="B95" s="9"/>
      <c r="C95" s="9"/>
      <c r="D95" s="4"/>
      <c r="E95" s="7"/>
      <c r="F95" s="7"/>
      <c r="G95" s="7"/>
    </row>
    <row r="96" spans="1:9" x14ac:dyDescent="0.25">
      <c r="A96" s="9"/>
      <c r="B96" s="9"/>
      <c r="C96" s="9"/>
    </row>
    <row r="99" spans="1:7" ht="13.8" x14ac:dyDescent="0.25">
      <c r="D99" s="1"/>
    </row>
    <row r="100" spans="1:7" x14ac:dyDescent="0.25">
      <c r="A100" s="5"/>
      <c r="B100" s="5"/>
      <c r="C100" s="5"/>
      <c r="D100" s="5"/>
    </row>
    <row r="101" spans="1:7" s="5" customFormat="1" x14ac:dyDescent="0.25">
      <c r="A101" s="9"/>
      <c r="B101" s="9"/>
      <c r="C101" s="9"/>
      <c r="D101" s="4"/>
      <c r="E101" s="7"/>
      <c r="F101" s="7"/>
      <c r="G101" s="7"/>
    </row>
    <row r="102" spans="1:7" x14ac:dyDescent="0.25">
      <c r="A102" s="9"/>
      <c r="B102" s="9"/>
      <c r="C102" s="9"/>
    </row>
    <row r="105" spans="1:7" ht="13.8" x14ac:dyDescent="0.25">
      <c r="A105" s="1"/>
      <c r="B105" s="1"/>
      <c r="C105" s="1"/>
      <c r="D105" s="1"/>
    </row>
    <row r="106" spans="1:7" s="1" customFormat="1" ht="13.8" x14ac:dyDescent="0.25">
      <c r="A106" s="5"/>
      <c r="B106" s="5"/>
      <c r="C106" s="5"/>
      <c r="D106" s="5"/>
      <c r="E106" s="10"/>
      <c r="F106" s="10"/>
      <c r="G106" s="10"/>
    </row>
    <row r="107" spans="1:7" s="5" customFormat="1" x14ac:dyDescent="0.25">
      <c r="A107" s="9"/>
      <c r="B107" s="9"/>
      <c r="C107" s="9"/>
      <c r="D107" s="4"/>
      <c r="E107" s="7"/>
      <c r="F107" s="7"/>
      <c r="G107" s="7"/>
    </row>
    <row r="108" spans="1:7" x14ac:dyDescent="0.25">
      <c r="A108" s="9"/>
      <c r="B108" s="9"/>
      <c r="C108" s="9"/>
    </row>
    <row r="111" spans="1:7" ht="13.8" x14ac:dyDescent="0.25">
      <c r="A111" s="1"/>
      <c r="B111" s="1"/>
      <c r="C111" s="1"/>
      <c r="D111" s="1"/>
    </row>
    <row r="112" spans="1:7" s="1" customFormat="1" ht="13.8" x14ac:dyDescent="0.25">
      <c r="A112" s="5"/>
      <c r="B112" s="5"/>
      <c r="C112" s="5"/>
      <c r="D112" s="5"/>
      <c r="E112" s="10"/>
      <c r="F112" s="10"/>
      <c r="G112" s="10"/>
    </row>
    <row r="113" spans="1:7" s="5" customFormat="1" x14ac:dyDescent="0.25">
      <c r="A113" s="9"/>
      <c r="B113" s="9"/>
      <c r="C113" s="9"/>
      <c r="D113" s="4"/>
      <c r="E113" s="7"/>
      <c r="F113" s="7"/>
      <c r="G113" s="7"/>
    </row>
    <row r="114" spans="1:7" x14ac:dyDescent="0.25">
      <c r="A114" s="9"/>
      <c r="B114" s="9"/>
      <c r="C114" s="9"/>
    </row>
    <row r="115" spans="1:7" x14ac:dyDescent="0.25">
      <c r="A115" s="9"/>
      <c r="B115" s="9"/>
      <c r="C115" s="9"/>
    </row>
    <row r="116" spans="1:7" x14ac:dyDescent="0.25">
      <c r="A116" s="9"/>
      <c r="B116" s="9"/>
      <c r="C116" s="9"/>
    </row>
    <row r="117" spans="1:7" x14ac:dyDescent="0.25">
      <c r="A117" s="9"/>
      <c r="B117" s="9"/>
      <c r="C117" s="9"/>
    </row>
    <row r="118" spans="1:7" x14ac:dyDescent="0.25">
      <c r="A118" s="9"/>
      <c r="B118" s="9"/>
      <c r="C118" s="9"/>
    </row>
    <row r="119" spans="1:7" x14ac:dyDescent="0.25">
      <c r="A119" s="9"/>
      <c r="B119" s="9"/>
      <c r="C119" s="9"/>
    </row>
    <row r="120" spans="1:7" x14ac:dyDescent="0.25">
      <c r="A120" s="9"/>
      <c r="B120" s="9"/>
      <c r="C120" s="9"/>
    </row>
    <row r="123" spans="1:7" ht="13.8" x14ac:dyDescent="0.25">
      <c r="A123" s="1"/>
      <c r="B123" s="1"/>
      <c r="C123" s="1"/>
      <c r="D123" s="1"/>
    </row>
    <row r="124" spans="1:7" s="1" customFormat="1" ht="13.8" x14ac:dyDescent="0.25">
      <c r="A124" s="5"/>
      <c r="B124" s="5"/>
      <c r="C124" s="5"/>
      <c r="D124" s="5"/>
      <c r="E124" s="10"/>
      <c r="F124" s="10"/>
      <c r="G124" s="10"/>
    </row>
    <row r="125" spans="1:7" s="5" customFormat="1" x14ac:dyDescent="0.25">
      <c r="A125" s="9"/>
      <c r="B125" s="9"/>
      <c r="C125" s="9"/>
      <c r="D125" s="4"/>
      <c r="E125" s="7"/>
      <c r="F125" s="7"/>
      <c r="G125" s="7"/>
    </row>
    <row r="126" spans="1:7" x14ac:dyDescent="0.25">
      <c r="A126" s="9"/>
      <c r="B126" s="9"/>
      <c r="C126" s="9"/>
    </row>
    <row r="127" spans="1:7" x14ac:dyDescent="0.25">
      <c r="A127" s="9"/>
      <c r="B127" s="9"/>
      <c r="C127" s="9"/>
    </row>
    <row r="128" spans="1:7" x14ac:dyDescent="0.25">
      <c r="A128" s="9"/>
      <c r="B128" s="9"/>
      <c r="C128" s="9"/>
    </row>
    <row r="129" spans="1:7" x14ac:dyDescent="0.25">
      <c r="A129" s="9"/>
      <c r="B129" s="9"/>
      <c r="C129" s="9"/>
    </row>
    <row r="130" spans="1:7" x14ac:dyDescent="0.25">
      <c r="A130" s="9"/>
      <c r="B130" s="9"/>
      <c r="C130" s="9"/>
    </row>
    <row r="131" spans="1:7" x14ac:dyDescent="0.25">
      <c r="A131" s="9"/>
      <c r="B131" s="9"/>
      <c r="C131" s="9"/>
    </row>
    <row r="132" spans="1:7" x14ac:dyDescent="0.25">
      <c r="A132" s="9"/>
      <c r="B132" s="9"/>
      <c r="C132" s="9"/>
    </row>
    <row r="133" spans="1:7" x14ac:dyDescent="0.25">
      <c r="A133" s="9"/>
      <c r="B133" s="9"/>
      <c r="C133" s="9"/>
    </row>
    <row r="134" spans="1:7" x14ac:dyDescent="0.25">
      <c r="A134" s="9"/>
      <c r="B134" s="9"/>
      <c r="C134" s="9"/>
    </row>
    <row r="135" spans="1:7" x14ac:dyDescent="0.25">
      <c r="A135" s="9"/>
      <c r="B135" s="9"/>
      <c r="C135" s="9"/>
    </row>
    <row r="136" spans="1:7" x14ac:dyDescent="0.25">
      <c r="A136" s="9"/>
      <c r="B136" s="9"/>
      <c r="C136" s="9"/>
    </row>
    <row r="139" spans="1:7" ht="13.8" x14ac:dyDescent="0.25">
      <c r="A139" s="1"/>
      <c r="B139" s="1"/>
      <c r="C139" s="1"/>
      <c r="D139" s="1"/>
    </row>
    <row r="140" spans="1:7" s="1" customFormat="1" ht="13.8" x14ac:dyDescent="0.25">
      <c r="A140" s="5"/>
      <c r="B140" s="5"/>
      <c r="C140" s="5"/>
      <c r="D140" s="5"/>
      <c r="E140" s="10"/>
      <c r="F140" s="10"/>
      <c r="G140" s="10"/>
    </row>
    <row r="141" spans="1:7" s="5" customFormat="1" x14ac:dyDescent="0.25">
      <c r="A141" s="9"/>
      <c r="B141" s="9"/>
      <c r="C141" s="9"/>
      <c r="D141" s="4"/>
      <c r="E141" s="7"/>
      <c r="F141" s="7"/>
      <c r="G141" s="7"/>
    </row>
    <row r="142" spans="1:7" x14ac:dyDescent="0.25">
      <c r="A142" s="9"/>
      <c r="B142" s="9"/>
      <c r="C142" s="9"/>
    </row>
    <row r="143" spans="1:7" x14ac:dyDescent="0.25">
      <c r="A143" s="9"/>
      <c r="B143" s="9"/>
      <c r="C143" s="9"/>
    </row>
    <row r="144" spans="1:7" x14ac:dyDescent="0.25">
      <c r="A144" s="9"/>
      <c r="B144" s="9"/>
      <c r="C144" s="9"/>
    </row>
    <row r="145" spans="1:7" x14ac:dyDescent="0.25">
      <c r="A145" s="9"/>
      <c r="B145" s="9"/>
      <c r="C145" s="9"/>
    </row>
    <row r="146" spans="1:7" x14ac:dyDescent="0.25">
      <c r="A146" s="9"/>
      <c r="B146" s="9"/>
      <c r="C146" s="9"/>
    </row>
    <row r="147" spans="1:7" x14ac:dyDescent="0.25">
      <c r="A147" s="9"/>
      <c r="B147" s="9"/>
      <c r="C147" s="9"/>
    </row>
    <row r="148" spans="1:7" x14ac:dyDescent="0.25">
      <c r="A148" s="9"/>
      <c r="B148" s="9"/>
      <c r="C148" s="9"/>
    </row>
    <row r="151" spans="1:7" ht="13.8" x14ac:dyDescent="0.25">
      <c r="A151" s="1"/>
      <c r="B151" s="1"/>
      <c r="C151" s="1"/>
      <c r="D151" s="1"/>
    </row>
    <row r="152" spans="1:7" s="1" customFormat="1" ht="13.8" x14ac:dyDescent="0.25">
      <c r="A152" s="5"/>
      <c r="B152" s="5"/>
      <c r="C152" s="5"/>
      <c r="D152" s="5"/>
      <c r="E152" s="10"/>
      <c r="F152" s="10"/>
      <c r="G152" s="10"/>
    </row>
    <row r="153" spans="1:7" s="5" customFormat="1" x14ac:dyDescent="0.25">
      <c r="A153" s="9"/>
      <c r="B153" s="9"/>
      <c r="C153" s="9"/>
      <c r="D153" s="4"/>
      <c r="E153" s="7"/>
      <c r="F153" s="7"/>
      <c r="G153" s="7"/>
    </row>
    <row r="156" spans="1:7" ht="13.8" x14ac:dyDescent="0.25">
      <c r="A156" s="1"/>
      <c r="B156" s="1"/>
      <c r="C156" s="1"/>
      <c r="D156" s="1"/>
    </row>
    <row r="157" spans="1:7" s="1" customFormat="1" ht="13.8" x14ac:dyDescent="0.25">
      <c r="A157" s="5"/>
      <c r="B157" s="5"/>
      <c r="C157" s="5"/>
      <c r="D157" s="5"/>
      <c r="E157" s="10"/>
      <c r="F157" s="10"/>
      <c r="G157" s="10"/>
    </row>
    <row r="158" spans="1:7" s="5" customFormat="1" x14ac:dyDescent="0.25">
      <c r="A158" s="9"/>
      <c r="B158" s="9"/>
      <c r="C158" s="9"/>
      <c r="D158" s="4"/>
      <c r="E158" s="7"/>
      <c r="F158" s="7"/>
      <c r="G158" s="7"/>
    </row>
    <row r="161" spans="1:7" ht="13.8" x14ac:dyDescent="0.25">
      <c r="A161" s="1"/>
      <c r="B161" s="1"/>
      <c r="C161" s="1"/>
      <c r="D161" s="1"/>
    </row>
    <row r="162" spans="1:7" s="1" customFormat="1" ht="13.8" x14ac:dyDescent="0.25">
      <c r="A162" s="5"/>
      <c r="B162" s="5"/>
      <c r="C162" s="5"/>
      <c r="D162" s="5"/>
      <c r="E162" s="10"/>
      <c r="F162" s="10"/>
      <c r="G162" s="10"/>
    </row>
    <row r="163" spans="1:7" s="5" customFormat="1" x14ac:dyDescent="0.25">
      <c r="A163" s="9"/>
      <c r="B163" s="9"/>
      <c r="C163" s="9"/>
      <c r="D163" s="4"/>
      <c r="E163" s="7"/>
      <c r="F163" s="7"/>
      <c r="G163" s="7"/>
    </row>
    <row r="164" spans="1:7" x14ac:dyDescent="0.25">
      <c r="A164" s="9"/>
      <c r="B164" s="9"/>
      <c r="C164" s="9"/>
    </row>
    <row r="165" spans="1:7" x14ac:dyDescent="0.25">
      <c r="A165" s="9"/>
      <c r="B165" s="9"/>
      <c r="C165" s="9"/>
    </row>
    <row r="166" spans="1:7" x14ac:dyDescent="0.25">
      <c r="A166" s="9"/>
      <c r="B166" s="9"/>
      <c r="C166" s="9"/>
    </row>
    <row r="167" spans="1:7" x14ac:dyDescent="0.25">
      <c r="A167" s="9"/>
      <c r="B167" s="9"/>
      <c r="C167" s="9"/>
    </row>
    <row r="168" spans="1:7" x14ac:dyDescent="0.25">
      <c r="A168" s="9"/>
      <c r="B168" s="9"/>
      <c r="C168" s="9"/>
    </row>
    <row r="169" spans="1:7" x14ac:dyDescent="0.25">
      <c r="A169" s="9"/>
      <c r="B169" s="9"/>
      <c r="C169" s="9"/>
    </row>
    <row r="170" spans="1:7" x14ac:dyDescent="0.25">
      <c r="A170" s="9"/>
      <c r="B170" s="9"/>
      <c r="C170" s="9"/>
    </row>
    <row r="173" spans="1:7" ht="13.8" x14ac:dyDescent="0.25">
      <c r="A173" s="1"/>
      <c r="B173" s="1"/>
      <c r="C173" s="1"/>
      <c r="D173" s="1"/>
    </row>
    <row r="174" spans="1:7" s="1" customFormat="1" ht="13.8" x14ac:dyDescent="0.25">
      <c r="A174" s="5"/>
      <c r="B174" s="5"/>
      <c r="C174" s="5"/>
      <c r="D174" s="5"/>
      <c r="E174" s="10"/>
      <c r="F174" s="10"/>
      <c r="G174" s="10"/>
    </row>
    <row r="175" spans="1:7" s="5" customFormat="1" x14ac:dyDescent="0.25">
      <c r="A175" s="9"/>
      <c r="B175" s="9"/>
      <c r="C175" s="9"/>
      <c r="D175" s="4"/>
      <c r="E175" s="7"/>
      <c r="F175" s="7"/>
      <c r="G175" s="7"/>
    </row>
    <row r="176" spans="1:7" x14ac:dyDescent="0.25">
      <c r="A176" s="9"/>
      <c r="B176" s="9"/>
      <c r="C176" s="9"/>
    </row>
    <row r="177" spans="1:3" x14ac:dyDescent="0.25">
      <c r="A177" s="9"/>
      <c r="B177" s="9"/>
      <c r="C177" s="9"/>
    </row>
    <row r="178" spans="1:3" x14ac:dyDescent="0.25">
      <c r="A178" s="9"/>
      <c r="B178" s="9"/>
      <c r="C178" s="9"/>
    </row>
    <row r="179" spans="1:3" x14ac:dyDescent="0.25">
      <c r="A179" s="9"/>
      <c r="B179" s="9"/>
      <c r="C179" s="9"/>
    </row>
  </sheetData>
  <pageMargins left="0.2" right="0.1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083B-5344-4A64-B8F4-486FEFEB024C}">
  <dimension ref="A2:J83"/>
  <sheetViews>
    <sheetView topLeftCell="B49" workbookViewId="0">
      <selection activeCell="J77" sqref="J77"/>
    </sheetView>
  </sheetViews>
  <sheetFormatPr defaultRowHeight="14.4" x14ac:dyDescent="0.3"/>
  <cols>
    <col min="1" max="1" width="7.6640625" customWidth="1"/>
    <col min="2" max="2" width="17.44140625" customWidth="1"/>
    <col min="3" max="3" width="23.88671875" customWidth="1"/>
    <col min="4" max="4" width="22.109375" customWidth="1"/>
    <col min="5" max="5" width="26.109375" customWidth="1"/>
    <col min="6" max="6" width="16.109375" customWidth="1"/>
    <col min="7" max="7" width="21.109375" customWidth="1"/>
    <col min="8" max="8" width="16.33203125" customWidth="1"/>
    <col min="9" max="9" width="16.5546875" customWidth="1"/>
    <col min="10" max="11" width="9.109375" customWidth="1"/>
  </cols>
  <sheetData>
    <row r="2" spans="1:10" ht="23.4" x14ac:dyDescent="0.4">
      <c r="A2" s="179" t="s">
        <v>23</v>
      </c>
      <c r="B2" s="180"/>
      <c r="C2" s="180"/>
      <c r="D2" s="180"/>
      <c r="E2" s="180"/>
      <c r="F2" s="180"/>
      <c r="G2" s="180"/>
      <c r="H2" s="180"/>
      <c r="I2" s="180"/>
      <c r="J2" s="24"/>
    </row>
    <row r="3" spans="1:10" ht="15.6" x14ac:dyDescent="0.3">
      <c r="A3" s="24"/>
      <c r="B3" s="178" t="s">
        <v>58</v>
      </c>
      <c r="C3" s="178"/>
      <c r="D3" s="178"/>
      <c r="E3" s="178"/>
      <c r="F3" s="178"/>
      <c r="G3" s="178"/>
      <c r="H3" s="178"/>
      <c r="I3" s="25"/>
      <c r="J3" s="24"/>
    </row>
    <row r="4" spans="1:10" ht="75" x14ac:dyDescent="0.3">
      <c r="A4" s="26" t="s">
        <v>59</v>
      </c>
      <c r="B4" s="26" t="s">
        <v>60</v>
      </c>
      <c r="C4" s="27" t="s">
        <v>61</v>
      </c>
      <c r="D4" s="27" t="s">
        <v>62</v>
      </c>
      <c r="E4" s="27" t="s">
        <v>63</v>
      </c>
      <c r="F4" s="28" t="s">
        <v>64</v>
      </c>
      <c r="G4" s="27" t="s">
        <v>65</v>
      </c>
      <c r="H4" s="29" t="s">
        <v>66</v>
      </c>
      <c r="I4" s="27" t="s">
        <v>67</v>
      </c>
      <c r="J4" s="24"/>
    </row>
    <row r="5" spans="1:10" x14ac:dyDescent="0.3">
      <c r="A5" s="46">
        <v>1</v>
      </c>
      <c r="B5" s="46">
        <v>1920</v>
      </c>
      <c r="C5" s="30" t="s">
        <v>68</v>
      </c>
      <c r="D5" s="30" t="s">
        <v>69</v>
      </c>
      <c r="E5" s="30" t="s">
        <v>70</v>
      </c>
      <c r="F5" s="31">
        <v>4074.62</v>
      </c>
      <c r="G5" s="31">
        <f>F5+SUM(F5)</f>
        <v>8149.24</v>
      </c>
      <c r="H5" s="31">
        <v>4074.62</v>
      </c>
      <c r="I5" s="30"/>
      <c r="J5" s="12"/>
    </row>
    <row r="6" spans="1:10" x14ac:dyDescent="0.3">
      <c r="A6" s="46">
        <v>2</v>
      </c>
      <c r="B6" s="46">
        <v>1952</v>
      </c>
      <c r="C6" s="30" t="s">
        <v>13</v>
      </c>
      <c r="D6" s="30" t="s">
        <v>71</v>
      </c>
      <c r="E6" s="30"/>
      <c r="F6" s="33">
        <v>1</v>
      </c>
      <c r="G6" s="33">
        <v>0</v>
      </c>
      <c r="H6" s="33">
        <v>1</v>
      </c>
      <c r="I6" s="30"/>
      <c r="J6" s="12"/>
    </row>
    <row r="7" spans="1:10" x14ac:dyDescent="0.3">
      <c r="A7" s="46">
        <v>3</v>
      </c>
      <c r="B7" s="46">
        <v>1868</v>
      </c>
      <c r="C7" s="30" t="s">
        <v>72</v>
      </c>
      <c r="D7" s="30" t="s">
        <v>69</v>
      </c>
      <c r="E7" s="30"/>
      <c r="F7" s="33">
        <v>1</v>
      </c>
      <c r="G7" s="33">
        <v>0</v>
      </c>
      <c r="H7" s="33">
        <v>1</v>
      </c>
      <c r="I7" s="30"/>
      <c r="J7" s="12"/>
    </row>
    <row r="8" spans="1:10" x14ac:dyDescent="0.3">
      <c r="A8" s="46">
        <v>4</v>
      </c>
      <c r="B8" s="46">
        <v>1996</v>
      </c>
      <c r="C8" s="30" t="s">
        <v>73</v>
      </c>
      <c r="D8" s="30" t="s">
        <v>74</v>
      </c>
      <c r="E8" s="30"/>
      <c r="F8" s="33">
        <v>1</v>
      </c>
      <c r="G8" s="33">
        <v>0</v>
      </c>
      <c r="H8" s="33">
        <v>1</v>
      </c>
      <c r="I8" s="30"/>
      <c r="J8" s="12"/>
    </row>
    <row r="9" spans="1:10" x14ac:dyDescent="0.3">
      <c r="A9" s="46">
        <v>5</v>
      </c>
      <c r="B9" s="65" t="s">
        <v>75</v>
      </c>
      <c r="C9" s="30" t="s">
        <v>76</v>
      </c>
      <c r="D9" s="30" t="s">
        <v>77</v>
      </c>
      <c r="E9" s="30"/>
      <c r="F9" s="33">
        <v>1</v>
      </c>
      <c r="G9" s="33">
        <v>0</v>
      </c>
      <c r="H9" s="33">
        <v>1</v>
      </c>
      <c r="I9" s="30"/>
      <c r="J9" s="12"/>
    </row>
    <row r="10" spans="1:10" x14ac:dyDescent="0.3">
      <c r="A10" s="46">
        <v>6</v>
      </c>
      <c r="B10" s="46">
        <v>1960</v>
      </c>
      <c r="C10" s="30" t="s">
        <v>78</v>
      </c>
      <c r="D10" s="30" t="s">
        <v>13</v>
      </c>
      <c r="E10" s="34" t="s">
        <v>79</v>
      </c>
      <c r="F10" s="31">
        <v>5262.35</v>
      </c>
      <c r="G10" s="31">
        <v>5262.35</v>
      </c>
      <c r="H10" s="31">
        <f>F10</f>
        <v>5262.35</v>
      </c>
      <c r="I10" s="30"/>
      <c r="J10" s="12"/>
    </row>
    <row r="11" spans="1:10" x14ac:dyDescent="0.3">
      <c r="A11" s="46">
        <v>7</v>
      </c>
      <c r="B11" s="46">
        <v>1965</v>
      </c>
      <c r="C11" s="30" t="s">
        <v>80</v>
      </c>
      <c r="D11" s="30" t="s">
        <v>13</v>
      </c>
      <c r="E11" s="34" t="s">
        <v>79</v>
      </c>
      <c r="F11" s="31">
        <v>62462.48</v>
      </c>
      <c r="G11" s="31">
        <v>72710.789999999994</v>
      </c>
      <c r="H11" s="31">
        <v>62462.48</v>
      </c>
      <c r="I11" s="30"/>
      <c r="J11" s="12"/>
    </row>
    <row r="12" spans="1:10" x14ac:dyDescent="0.3">
      <c r="A12" s="46">
        <v>8</v>
      </c>
      <c r="B12" s="66">
        <v>1972</v>
      </c>
      <c r="C12" s="35" t="s">
        <v>81</v>
      </c>
      <c r="D12" s="35" t="s">
        <v>82</v>
      </c>
      <c r="E12" s="35"/>
      <c r="F12" s="36">
        <v>2392.9699999999998</v>
      </c>
      <c r="G12" s="36">
        <v>0</v>
      </c>
      <c r="H12" s="36">
        <v>2392.9699999999998</v>
      </c>
      <c r="I12" s="35"/>
      <c r="J12" s="12"/>
    </row>
    <row r="13" spans="1:10" x14ac:dyDescent="0.3">
      <c r="A13" s="46">
        <v>9</v>
      </c>
      <c r="B13" s="66">
        <v>1972</v>
      </c>
      <c r="C13" s="35" t="s">
        <v>83</v>
      </c>
      <c r="D13" s="35" t="s">
        <v>82</v>
      </c>
      <c r="E13" s="35"/>
      <c r="F13" s="36">
        <v>2392.9699999999998</v>
      </c>
      <c r="G13" s="36">
        <v>0</v>
      </c>
      <c r="H13" s="36">
        <v>2392.9699999999998</v>
      </c>
      <c r="I13" s="35"/>
      <c r="J13" s="12"/>
    </row>
    <row r="14" spans="1:10" x14ac:dyDescent="0.3">
      <c r="A14" s="46">
        <v>10</v>
      </c>
      <c r="B14" s="66">
        <v>1982</v>
      </c>
      <c r="C14" s="35" t="s">
        <v>83</v>
      </c>
      <c r="D14" s="35" t="s">
        <v>82</v>
      </c>
      <c r="E14" s="35"/>
      <c r="F14" s="36">
        <v>2392.9699999999998</v>
      </c>
      <c r="G14" s="36">
        <v>0</v>
      </c>
      <c r="H14" s="36">
        <v>2392.9699999999998</v>
      </c>
      <c r="I14" s="35"/>
      <c r="J14" s="12"/>
    </row>
    <row r="15" spans="1:10" x14ac:dyDescent="0.3">
      <c r="A15" s="46">
        <v>11</v>
      </c>
      <c r="B15" s="66">
        <v>1996</v>
      </c>
      <c r="C15" s="35" t="s">
        <v>84</v>
      </c>
      <c r="D15" s="35" t="s">
        <v>82</v>
      </c>
      <c r="E15" s="35"/>
      <c r="F15" s="36">
        <v>2392.9699999999998</v>
      </c>
      <c r="G15" s="36">
        <v>0</v>
      </c>
      <c r="H15" s="36">
        <v>2392.9699999999998</v>
      </c>
      <c r="I15" s="35"/>
      <c r="J15" s="12"/>
    </row>
    <row r="16" spans="1:10" x14ac:dyDescent="0.3">
      <c r="A16" s="46">
        <v>12</v>
      </c>
      <c r="B16" s="66"/>
      <c r="C16" s="35" t="s">
        <v>85</v>
      </c>
      <c r="D16" s="35" t="s">
        <v>82</v>
      </c>
      <c r="E16" s="35" t="s">
        <v>86</v>
      </c>
      <c r="F16" s="36">
        <v>2139.1799999999998</v>
      </c>
      <c r="G16" s="36">
        <v>2222.7399999999998</v>
      </c>
      <c r="H16" s="36">
        <v>2139.1799999999998</v>
      </c>
      <c r="I16" s="35"/>
      <c r="J16" s="12"/>
    </row>
    <row r="17" spans="1:10" x14ac:dyDescent="0.3">
      <c r="A17" s="46">
        <v>13</v>
      </c>
      <c r="B17" s="66">
        <v>2005</v>
      </c>
      <c r="C17" s="35" t="s">
        <v>87</v>
      </c>
      <c r="D17" s="35" t="s">
        <v>82</v>
      </c>
      <c r="E17" s="35" t="s">
        <v>86</v>
      </c>
      <c r="F17" s="36">
        <v>3122.15</v>
      </c>
      <c r="G17" s="36">
        <v>3634.87</v>
      </c>
      <c r="H17" s="36">
        <v>3122.15</v>
      </c>
      <c r="I17" s="35"/>
      <c r="J17" s="37"/>
    </row>
    <row r="18" spans="1:10" x14ac:dyDescent="0.3">
      <c r="A18" s="46">
        <v>14</v>
      </c>
      <c r="B18" s="67"/>
      <c r="C18" s="38" t="s">
        <v>88</v>
      </c>
      <c r="D18" s="38" t="s">
        <v>89</v>
      </c>
      <c r="E18" s="38" t="s">
        <v>79</v>
      </c>
      <c r="F18" s="39">
        <v>513.53</v>
      </c>
      <c r="G18" s="39">
        <v>513.53</v>
      </c>
      <c r="H18" s="39">
        <v>513.53</v>
      </c>
      <c r="I18" s="40"/>
      <c r="J18" s="12"/>
    </row>
    <row r="19" spans="1:10" x14ac:dyDescent="0.3">
      <c r="A19" s="46">
        <v>15</v>
      </c>
      <c r="B19" s="67"/>
      <c r="C19" s="38" t="s">
        <v>88</v>
      </c>
      <c r="D19" s="38" t="s">
        <v>90</v>
      </c>
      <c r="E19" s="38" t="s">
        <v>91</v>
      </c>
      <c r="F19" s="39">
        <v>513.53</v>
      </c>
      <c r="G19" s="39">
        <v>513.53</v>
      </c>
      <c r="H19" s="39">
        <v>513.53</v>
      </c>
      <c r="I19" s="38"/>
      <c r="J19" s="12"/>
    </row>
    <row r="20" spans="1:10" x14ac:dyDescent="0.3">
      <c r="A20" s="46">
        <v>16</v>
      </c>
      <c r="B20" s="67">
        <v>2002</v>
      </c>
      <c r="C20" s="38" t="s">
        <v>92</v>
      </c>
      <c r="D20" s="38" t="s">
        <v>93</v>
      </c>
      <c r="E20" s="38" t="s">
        <v>91</v>
      </c>
      <c r="F20" s="39">
        <v>513.53</v>
      </c>
      <c r="G20" s="39">
        <v>513.53</v>
      </c>
      <c r="H20" s="39">
        <v>513.53</v>
      </c>
      <c r="I20" s="38"/>
      <c r="J20" s="12"/>
    </row>
    <row r="21" spans="1:10" x14ac:dyDescent="0.3">
      <c r="A21" s="46">
        <v>17</v>
      </c>
      <c r="B21" s="67"/>
      <c r="C21" s="38" t="s">
        <v>88</v>
      </c>
      <c r="D21" s="38" t="s">
        <v>94</v>
      </c>
      <c r="E21" s="38" t="s">
        <v>91</v>
      </c>
      <c r="F21" s="39">
        <v>513.53</v>
      </c>
      <c r="G21" s="39">
        <v>513.53</v>
      </c>
      <c r="H21" s="39">
        <v>513.53</v>
      </c>
      <c r="I21" s="38"/>
      <c r="J21" s="12"/>
    </row>
    <row r="22" spans="1:10" x14ac:dyDescent="0.3">
      <c r="A22" s="46">
        <v>18</v>
      </c>
      <c r="B22" s="67">
        <v>2009</v>
      </c>
      <c r="C22" s="38" t="s">
        <v>95</v>
      </c>
      <c r="D22" s="38" t="s">
        <v>96</v>
      </c>
      <c r="E22" s="38" t="s">
        <v>91</v>
      </c>
      <c r="F22" s="39">
        <v>540</v>
      </c>
      <c r="G22" s="39">
        <v>540</v>
      </c>
      <c r="H22" s="41">
        <v>540</v>
      </c>
      <c r="I22" s="38"/>
      <c r="J22" s="12"/>
    </row>
    <row r="23" spans="1:10" x14ac:dyDescent="0.3">
      <c r="A23" s="46">
        <v>19</v>
      </c>
      <c r="B23" s="67"/>
      <c r="C23" s="38" t="s">
        <v>88</v>
      </c>
      <c r="D23" s="38" t="s">
        <v>97</v>
      </c>
      <c r="E23" s="38" t="s">
        <v>91</v>
      </c>
      <c r="F23" s="39">
        <v>501.12</v>
      </c>
      <c r="G23" s="39">
        <v>501.12</v>
      </c>
      <c r="H23" s="39">
        <v>501.12</v>
      </c>
      <c r="I23" s="38"/>
      <c r="J23" s="12"/>
    </row>
    <row r="24" spans="1:10" x14ac:dyDescent="0.3">
      <c r="A24" s="46">
        <v>20</v>
      </c>
      <c r="B24" s="67">
        <v>1998</v>
      </c>
      <c r="C24" s="38" t="s">
        <v>88</v>
      </c>
      <c r="D24" s="38" t="s">
        <v>98</v>
      </c>
      <c r="E24" s="38" t="s">
        <v>91</v>
      </c>
      <c r="F24" s="39">
        <v>319</v>
      </c>
      <c r="G24" s="39">
        <v>319</v>
      </c>
      <c r="H24" s="39">
        <v>319</v>
      </c>
      <c r="I24" s="38"/>
      <c r="J24" s="12"/>
    </row>
    <row r="25" spans="1:10" x14ac:dyDescent="0.3">
      <c r="A25" s="46">
        <v>21</v>
      </c>
      <c r="B25" s="67">
        <v>2013</v>
      </c>
      <c r="C25" s="38" t="s">
        <v>88</v>
      </c>
      <c r="D25" s="38" t="s">
        <v>73</v>
      </c>
      <c r="E25" s="38" t="s">
        <v>99</v>
      </c>
      <c r="F25" s="39">
        <v>250</v>
      </c>
      <c r="G25" s="39">
        <v>250</v>
      </c>
      <c r="H25" s="39">
        <v>250</v>
      </c>
      <c r="I25" s="38"/>
      <c r="J25" s="12"/>
    </row>
    <row r="26" spans="1:10" x14ac:dyDescent="0.3">
      <c r="A26" s="46">
        <v>22</v>
      </c>
      <c r="B26" s="67">
        <v>2013</v>
      </c>
      <c r="C26" s="38" t="s">
        <v>88</v>
      </c>
      <c r="D26" s="38" t="s">
        <v>73</v>
      </c>
      <c r="E26" s="38" t="s">
        <v>99</v>
      </c>
      <c r="F26" s="39">
        <v>250</v>
      </c>
      <c r="G26" s="39">
        <v>250</v>
      </c>
      <c r="H26" s="39">
        <v>250</v>
      </c>
      <c r="I26" s="38"/>
      <c r="J26" s="12"/>
    </row>
    <row r="27" spans="1:10" x14ac:dyDescent="0.3">
      <c r="A27" s="46">
        <v>23</v>
      </c>
      <c r="B27" s="67"/>
      <c r="C27" s="38" t="s">
        <v>100</v>
      </c>
      <c r="D27" s="38" t="s">
        <v>73</v>
      </c>
      <c r="E27" s="38" t="s">
        <v>99</v>
      </c>
      <c r="F27" s="39">
        <v>513.53</v>
      </c>
      <c r="G27" s="39">
        <v>513.53</v>
      </c>
      <c r="H27" s="39">
        <v>513.53</v>
      </c>
      <c r="I27" s="38"/>
      <c r="J27" s="12"/>
    </row>
    <row r="28" spans="1:10" x14ac:dyDescent="0.3">
      <c r="A28" s="46">
        <v>24</v>
      </c>
      <c r="B28" s="67">
        <v>2014</v>
      </c>
      <c r="C28" s="38" t="s">
        <v>88</v>
      </c>
      <c r="D28" s="38" t="s">
        <v>101</v>
      </c>
      <c r="E28" s="38" t="s">
        <v>99</v>
      </c>
      <c r="F28" s="39">
        <v>399</v>
      </c>
      <c r="G28" s="39">
        <v>399</v>
      </c>
      <c r="H28" s="39">
        <v>399</v>
      </c>
      <c r="I28" s="38"/>
      <c r="J28" s="12"/>
    </row>
    <row r="29" spans="1:10" x14ac:dyDescent="0.3">
      <c r="A29" s="46">
        <v>25</v>
      </c>
      <c r="B29" s="67">
        <v>2015</v>
      </c>
      <c r="C29" s="38" t="s">
        <v>88</v>
      </c>
      <c r="D29" s="38" t="s">
        <v>73</v>
      </c>
      <c r="E29" s="38" t="s">
        <v>99</v>
      </c>
      <c r="F29" s="39"/>
      <c r="G29" s="39">
        <v>250</v>
      </c>
      <c r="H29" s="39">
        <v>1</v>
      </c>
      <c r="I29" s="38"/>
      <c r="J29" s="37"/>
    </row>
    <row r="30" spans="1:10" x14ac:dyDescent="0.3">
      <c r="A30" s="46">
        <v>26</v>
      </c>
      <c r="B30" s="68">
        <v>2008</v>
      </c>
      <c r="C30" s="42" t="s">
        <v>102</v>
      </c>
      <c r="D30" s="42" t="s">
        <v>13</v>
      </c>
      <c r="E30" s="42" t="s">
        <v>103</v>
      </c>
      <c r="F30" s="43">
        <v>531.98</v>
      </c>
      <c r="G30" s="43">
        <v>531.98</v>
      </c>
      <c r="H30" s="43">
        <v>531.98</v>
      </c>
      <c r="I30" s="42"/>
      <c r="J30" s="12"/>
    </row>
    <row r="31" spans="1:10" x14ac:dyDescent="0.3">
      <c r="A31" s="46">
        <v>27</v>
      </c>
      <c r="B31" s="68">
        <v>2008</v>
      </c>
      <c r="C31" s="42" t="s">
        <v>102</v>
      </c>
      <c r="D31" s="42" t="s">
        <v>13</v>
      </c>
      <c r="E31" s="42" t="s">
        <v>103</v>
      </c>
      <c r="F31" s="43">
        <v>531.98</v>
      </c>
      <c r="G31" s="43">
        <v>531.98</v>
      </c>
      <c r="H31" s="43">
        <v>531.98</v>
      </c>
      <c r="I31" s="42"/>
      <c r="J31" s="12"/>
    </row>
    <row r="32" spans="1:10" x14ac:dyDescent="0.3">
      <c r="A32" s="46">
        <v>28</v>
      </c>
      <c r="B32" s="68">
        <v>2008</v>
      </c>
      <c r="C32" s="42" t="s">
        <v>102</v>
      </c>
      <c r="D32" s="42" t="s">
        <v>13</v>
      </c>
      <c r="E32" s="42" t="s">
        <v>103</v>
      </c>
      <c r="F32" s="43">
        <v>531.98</v>
      </c>
      <c r="G32" s="43">
        <v>531.98</v>
      </c>
      <c r="H32" s="43">
        <v>531.98</v>
      </c>
      <c r="I32" s="42"/>
      <c r="J32" s="12"/>
    </row>
    <row r="33" spans="1:10" x14ac:dyDescent="0.3">
      <c r="A33" s="46">
        <v>29</v>
      </c>
      <c r="B33" s="68">
        <v>2008</v>
      </c>
      <c r="C33" s="42" t="s">
        <v>102</v>
      </c>
      <c r="D33" s="42" t="s">
        <v>13</v>
      </c>
      <c r="E33" s="42" t="s">
        <v>79</v>
      </c>
      <c r="F33" s="43">
        <v>531.98</v>
      </c>
      <c r="G33" s="43">
        <v>531.98</v>
      </c>
      <c r="H33" s="43">
        <v>531.98</v>
      </c>
      <c r="I33" s="42"/>
      <c r="J33" s="37"/>
    </row>
    <row r="34" spans="1:10" x14ac:dyDescent="0.3">
      <c r="A34" s="46">
        <v>30</v>
      </c>
      <c r="B34" s="69">
        <v>2013</v>
      </c>
      <c r="C34" s="44" t="s">
        <v>104</v>
      </c>
      <c r="D34" s="44" t="s">
        <v>105</v>
      </c>
      <c r="E34" s="44" t="s">
        <v>106</v>
      </c>
      <c r="F34" s="45">
        <v>250</v>
      </c>
      <c r="G34" s="76">
        <v>0</v>
      </c>
      <c r="H34" s="45">
        <v>250</v>
      </c>
      <c r="I34" s="44"/>
      <c r="J34" s="12"/>
    </row>
    <row r="35" spans="1:10" x14ac:dyDescent="0.3">
      <c r="A35" s="46">
        <v>31</v>
      </c>
      <c r="B35" s="69">
        <v>2013</v>
      </c>
      <c r="C35" s="44" t="s">
        <v>104</v>
      </c>
      <c r="D35" s="44" t="s">
        <v>107</v>
      </c>
      <c r="E35" s="44" t="s">
        <v>106</v>
      </c>
      <c r="F35" s="45">
        <v>250</v>
      </c>
      <c r="G35" s="76">
        <v>1073</v>
      </c>
      <c r="H35" s="45">
        <v>250</v>
      </c>
      <c r="I35" s="44">
        <v>43678</v>
      </c>
      <c r="J35" s="12"/>
    </row>
    <row r="36" spans="1:10" x14ac:dyDescent="0.3">
      <c r="A36" s="46">
        <v>32</v>
      </c>
      <c r="B36" s="69">
        <v>2013</v>
      </c>
      <c r="C36" s="44" t="s">
        <v>104</v>
      </c>
      <c r="D36" s="44" t="s">
        <v>108</v>
      </c>
      <c r="E36" s="44" t="s">
        <v>106</v>
      </c>
      <c r="F36" s="45">
        <v>250</v>
      </c>
      <c r="G36" s="76">
        <v>1073</v>
      </c>
      <c r="H36" s="45">
        <v>250</v>
      </c>
      <c r="I36" s="44"/>
      <c r="J36" s="12"/>
    </row>
    <row r="37" spans="1:10" x14ac:dyDescent="0.3">
      <c r="A37" s="46">
        <v>33</v>
      </c>
      <c r="B37" s="69">
        <v>2013</v>
      </c>
      <c r="C37" s="44" t="s">
        <v>104</v>
      </c>
      <c r="D37" s="44" t="s">
        <v>69</v>
      </c>
      <c r="E37" s="44" t="s">
        <v>106</v>
      </c>
      <c r="F37" s="45">
        <v>1000</v>
      </c>
      <c r="G37" s="76">
        <v>0</v>
      </c>
      <c r="H37" s="45">
        <v>1000</v>
      </c>
      <c r="I37" s="44">
        <v>43862</v>
      </c>
      <c r="J37" s="12" t="s">
        <v>109</v>
      </c>
    </row>
    <row r="38" spans="1:10" x14ac:dyDescent="0.3">
      <c r="A38" s="46">
        <v>34</v>
      </c>
      <c r="B38" s="69">
        <v>2013</v>
      </c>
      <c r="C38" s="44" t="s">
        <v>104</v>
      </c>
      <c r="D38" s="44" t="s">
        <v>77</v>
      </c>
      <c r="E38" s="44" t="s">
        <v>106</v>
      </c>
      <c r="F38" s="45">
        <v>250</v>
      </c>
      <c r="G38" s="76">
        <v>1073</v>
      </c>
      <c r="H38" s="45">
        <v>250</v>
      </c>
      <c r="I38" s="44">
        <v>43678</v>
      </c>
      <c r="J38" s="12"/>
    </row>
    <row r="39" spans="1:10" x14ac:dyDescent="0.3">
      <c r="A39" s="46">
        <v>35</v>
      </c>
      <c r="B39" s="69">
        <v>2013</v>
      </c>
      <c r="C39" s="44" t="s">
        <v>104</v>
      </c>
      <c r="D39" s="44" t="s">
        <v>110</v>
      </c>
      <c r="E39" s="44" t="s">
        <v>106</v>
      </c>
      <c r="F39" s="45">
        <v>250</v>
      </c>
      <c r="G39" s="76">
        <v>1073</v>
      </c>
      <c r="H39" s="45">
        <v>250</v>
      </c>
      <c r="I39" s="44">
        <v>43678</v>
      </c>
      <c r="J39" s="12"/>
    </row>
    <row r="40" spans="1:10" x14ac:dyDescent="0.3">
      <c r="A40" s="46">
        <v>36</v>
      </c>
      <c r="B40" s="69">
        <v>2000</v>
      </c>
      <c r="C40" s="44" t="s">
        <v>111</v>
      </c>
      <c r="D40" s="44" t="s">
        <v>13</v>
      </c>
      <c r="E40" s="44" t="s">
        <v>106</v>
      </c>
      <c r="F40" s="45">
        <v>473.55</v>
      </c>
      <c r="G40" s="45">
        <v>473.55</v>
      </c>
      <c r="H40" s="45">
        <v>473.55</v>
      </c>
      <c r="I40" s="44"/>
      <c r="J40" s="37"/>
    </row>
    <row r="41" spans="1:10" x14ac:dyDescent="0.3">
      <c r="A41" s="46">
        <v>37</v>
      </c>
      <c r="B41" s="66">
        <v>2007</v>
      </c>
      <c r="C41" s="35" t="s">
        <v>112</v>
      </c>
      <c r="D41" s="35" t="s">
        <v>13</v>
      </c>
      <c r="E41" s="35" t="s">
        <v>103</v>
      </c>
      <c r="F41" s="36">
        <v>3834.53</v>
      </c>
      <c r="G41" s="36">
        <v>3834.53</v>
      </c>
      <c r="H41" s="36">
        <v>3834.53</v>
      </c>
      <c r="I41" s="35"/>
      <c r="J41" s="12"/>
    </row>
    <row r="42" spans="1:10" x14ac:dyDescent="0.3">
      <c r="A42" s="46">
        <v>38</v>
      </c>
      <c r="B42" s="66">
        <v>2006</v>
      </c>
      <c r="C42" s="35" t="s">
        <v>113</v>
      </c>
      <c r="D42" s="35" t="s">
        <v>13</v>
      </c>
      <c r="E42" s="35" t="s">
        <v>103</v>
      </c>
      <c r="F42" s="36">
        <v>7038.68</v>
      </c>
      <c r="G42" s="36">
        <v>7038.68</v>
      </c>
      <c r="H42" s="36">
        <v>7038.68</v>
      </c>
      <c r="I42" s="35"/>
      <c r="J42" s="12"/>
    </row>
    <row r="43" spans="1:10" x14ac:dyDescent="0.3">
      <c r="A43" s="46">
        <v>39</v>
      </c>
      <c r="B43" s="66">
        <v>2007</v>
      </c>
      <c r="C43" s="35" t="s">
        <v>114</v>
      </c>
      <c r="D43" s="35" t="s">
        <v>13</v>
      </c>
      <c r="E43" s="35" t="s">
        <v>103</v>
      </c>
      <c r="F43" s="36">
        <v>3818.13</v>
      </c>
      <c r="G43" s="36">
        <v>3818.13</v>
      </c>
      <c r="H43" s="36">
        <v>3818.13</v>
      </c>
      <c r="I43" s="35"/>
      <c r="J43" s="12"/>
    </row>
    <row r="44" spans="1:10" x14ac:dyDescent="0.3">
      <c r="A44" s="46">
        <v>40</v>
      </c>
      <c r="B44" s="66">
        <v>2011</v>
      </c>
      <c r="C44" s="35" t="s">
        <v>115</v>
      </c>
      <c r="D44" s="35" t="s">
        <v>13</v>
      </c>
      <c r="E44" s="35" t="s">
        <v>99</v>
      </c>
      <c r="F44" s="36">
        <v>21622</v>
      </c>
      <c r="G44" s="36">
        <v>21622</v>
      </c>
      <c r="H44" s="36">
        <v>21622</v>
      </c>
      <c r="I44" s="35"/>
      <c r="J44" s="12"/>
    </row>
    <row r="45" spans="1:10" x14ac:dyDescent="0.3">
      <c r="A45" s="46">
        <v>41</v>
      </c>
      <c r="B45" s="66">
        <v>2011</v>
      </c>
      <c r="C45" s="35" t="s">
        <v>116</v>
      </c>
      <c r="D45" s="35" t="s">
        <v>13</v>
      </c>
      <c r="E45" s="35" t="s">
        <v>99</v>
      </c>
      <c r="F45" s="36">
        <v>780</v>
      </c>
      <c r="G45" s="36">
        <v>780</v>
      </c>
      <c r="H45" s="36">
        <v>780</v>
      </c>
      <c r="I45" s="35"/>
      <c r="J45" s="12"/>
    </row>
    <row r="46" spans="1:10" x14ac:dyDescent="0.3">
      <c r="A46" s="46">
        <v>42</v>
      </c>
      <c r="B46" s="66">
        <v>2011</v>
      </c>
      <c r="C46" s="35" t="s">
        <v>117</v>
      </c>
      <c r="D46" s="35" t="s">
        <v>13</v>
      </c>
      <c r="E46" s="35" t="s">
        <v>99</v>
      </c>
      <c r="F46" s="36">
        <v>707</v>
      </c>
      <c r="G46" s="36">
        <v>707</v>
      </c>
      <c r="H46" s="36">
        <v>707</v>
      </c>
      <c r="I46" s="35"/>
      <c r="J46" s="12"/>
    </row>
    <row r="47" spans="1:10" x14ac:dyDescent="0.3">
      <c r="A47" s="46">
        <v>43</v>
      </c>
      <c r="B47" s="66">
        <v>2011</v>
      </c>
      <c r="C47" s="35" t="s">
        <v>118</v>
      </c>
      <c r="D47" s="35" t="s">
        <v>13</v>
      </c>
      <c r="E47" s="35" t="s">
        <v>99</v>
      </c>
      <c r="F47" s="36">
        <v>2080</v>
      </c>
      <c r="G47" s="36">
        <v>2080</v>
      </c>
      <c r="H47" s="36">
        <v>2080</v>
      </c>
      <c r="I47" s="35"/>
      <c r="J47" s="12"/>
    </row>
    <row r="48" spans="1:10" x14ac:dyDescent="0.3">
      <c r="A48" s="46">
        <v>44</v>
      </c>
      <c r="B48" s="66">
        <v>2011</v>
      </c>
      <c r="C48" s="35" t="s">
        <v>119</v>
      </c>
      <c r="D48" s="35" t="s">
        <v>13</v>
      </c>
      <c r="E48" s="35" t="s">
        <v>99</v>
      </c>
      <c r="F48" s="36">
        <v>2964</v>
      </c>
      <c r="G48" s="36">
        <v>2964</v>
      </c>
      <c r="H48" s="36">
        <v>2964</v>
      </c>
      <c r="I48" s="35"/>
      <c r="J48" s="12"/>
    </row>
    <row r="49" spans="1:10" x14ac:dyDescent="0.3">
      <c r="A49" s="46">
        <v>45</v>
      </c>
      <c r="B49" s="66">
        <v>2011</v>
      </c>
      <c r="C49" s="35" t="s">
        <v>120</v>
      </c>
      <c r="D49" s="35" t="s">
        <v>13</v>
      </c>
      <c r="E49" s="35" t="s">
        <v>99</v>
      </c>
      <c r="F49" s="36">
        <v>6341.54</v>
      </c>
      <c r="G49" s="36">
        <v>6341.54</v>
      </c>
      <c r="H49" s="36">
        <v>6341.54</v>
      </c>
      <c r="I49" s="35"/>
      <c r="J49" s="37"/>
    </row>
    <row r="50" spans="1:10" x14ac:dyDescent="0.3">
      <c r="A50" s="46">
        <v>46</v>
      </c>
      <c r="B50" s="66">
        <v>2012</v>
      </c>
      <c r="C50" s="35" t="s">
        <v>121</v>
      </c>
      <c r="D50" s="35" t="s">
        <v>13</v>
      </c>
      <c r="E50" s="35" t="s">
        <v>99</v>
      </c>
      <c r="F50" s="36">
        <v>750</v>
      </c>
      <c r="G50" s="36">
        <v>750</v>
      </c>
      <c r="H50" s="36">
        <v>750</v>
      </c>
      <c r="I50" s="35"/>
      <c r="J50" s="12"/>
    </row>
    <row r="51" spans="1:10" x14ac:dyDescent="0.3">
      <c r="A51" s="46">
        <v>47</v>
      </c>
      <c r="B51" s="66">
        <v>2012</v>
      </c>
      <c r="C51" s="35" t="s">
        <v>122</v>
      </c>
      <c r="D51" s="35" t="s">
        <v>13</v>
      </c>
      <c r="E51" s="35" t="s">
        <v>99</v>
      </c>
      <c r="F51" s="36">
        <v>1</v>
      </c>
      <c r="G51" s="36">
        <v>500</v>
      </c>
      <c r="H51" s="36">
        <v>500</v>
      </c>
      <c r="I51" s="35"/>
      <c r="J51" s="12"/>
    </row>
    <row r="52" spans="1:10" x14ac:dyDescent="0.3">
      <c r="A52" s="46">
        <v>48</v>
      </c>
      <c r="B52" s="66">
        <v>2008</v>
      </c>
      <c r="C52" s="35" t="s">
        <v>123</v>
      </c>
      <c r="D52" s="35" t="s">
        <v>13</v>
      </c>
      <c r="E52" s="35" t="s">
        <v>106</v>
      </c>
      <c r="F52" s="36"/>
      <c r="G52" s="36">
        <v>1</v>
      </c>
      <c r="H52" s="36">
        <v>1</v>
      </c>
      <c r="I52" s="35"/>
      <c r="J52" s="12"/>
    </row>
    <row r="53" spans="1:10" x14ac:dyDescent="0.3">
      <c r="A53" s="46">
        <v>49</v>
      </c>
      <c r="B53" s="66">
        <v>2015</v>
      </c>
      <c r="C53" s="35" t="s">
        <v>124</v>
      </c>
      <c r="D53" s="35" t="s">
        <v>13</v>
      </c>
      <c r="E53" s="35" t="s">
        <v>99</v>
      </c>
      <c r="F53" s="36"/>
      <c r="G53" s="36">
        <v>250</v>
      </c>
      <c r="H53" s="36">
        <v>250</v>
      </c>
      <c r="I53" s="35"/>
      <c r="J53" s="37"/>
    </row>
    <row r="54" spans="1:10" x14ac:dyDescent="0.3">
      <c r="A54" s="46">
        <v>50</v>
      </c>
      <c r="B54" s="46">
        <v>2009</v>
      </c>
      <c r="C54" s="30" t="s">
        <v>125</v>
      </c>
      <c r="D54" s="30" t="s">
        <v>126</v>
      </c>
      <c r="E54" s="30" t="s">
        <v>127</v>
      </c>
      <c r="F54" s="31">
        <v>3075</v>
      </c>
      <c r="G54" s="31">
        <v>3579.25</v>
      </c>
      <c r="H54" s="31">
        <v>3579.25</v>
      </c>
      <c r="I54" s="30"/>
      <c r="J54" s="12"/>
    </row>
    <row r="55" spans="1:10" x14ac:dyDescent="0.3">
      <c r="A55" s="46">
        <v>51</v>
      </c>
      <c r="B55" s="46">
        <v>2014</v>
      </c>
      <c r="C55" s="30" t="s">
        <v>125</v>
      </c>
      <c r="D55" s="30" t="s">
        <v>126</v>
      </c>
      <c r="E55" s="30" t="s">
        <v>127</v>
      </c>
      <c r="F55" s="31">
        <v>3255</v>
      </c>
      <c r="G55" s="31">
        <v>3255</v>
      </c>
      <c r="H55" s="31">
        <v>3255</v>
      </c>
      <c r="I55" s="30"/>
      <c r="J55" s="12"/>
    </row>
    <row r="56" spans="1:10" x14ac:dyDescent="0.3">
      <c r="A56" s="46">
        <v>52</v>
      </c>
      <c r="B56" s="46">
        <v>2013</v>
      </c>
      <c r="C56" s="30" t="s">
        <v>128</v>
      </c>
      <c r="D56" s="30" t="s">
        <v>129</v>
      </c>
      <c r="E56" s="30" t="s">
        <v>99</v>
      </c>
      <c r="F56" s="31">
        <v>467.99</v>
      </c>
      <c r="G56" s="31">
        <v>467.99</v>
      </c>
      <c r="H56" s="31">
        <v>467.99</v>
      </c>
      <c r="I56" s="30"/>
      <c r="J56" s="12"/>
    </row>
    <row r="57" spans="1:10" x14ac:dyDescent="0.3">
      <c r="A57" s="46">
        <v>53</v>
      </c>
      <c r="B57" s="46">
        <v>2014</v>
      </c>
      <c r="C57" s="30" t="s">
        <v>130</v>
      </c>
      <c r="D57" s="30" t="s">
        <v>131</v>
      </c>
      <c r="E57" s="30" t="s">
        <v>99</v>
      </c>
      <c r="F57" s="31">
        <v>1010.1</v>
      </c>
      <c r="G57" s="31">
        <v>1010.1</v>
      </c>
      <c r="H57" s="31">
        <v>1010.1</v>
      </c>
      <c r="I57" s="30"/>
      <c r="J57" s="12"/>
    </row>
    <row r="58" spans="1:10" x14ac:dyDescent="0.3">
      <c r="A58" s="46">
        <v>54</v>
      </c>
      <c r="B58" s="46">
        <v>2014</v>
      </c>
      <c r="C58" s="30" t="s">
        <v>132</v>
      </c>
      <c r="D58" s="30" t="s">
        <v>131</v>
      </c>
      <c r="E58" s="30" t="s">
        <v>99</v>
      </c>
      <c r="F58" s="31">
        <v>630</v>
      </c>
      <c r="G58" s="31">
        <v>630</v>
      </c>
      <c r="H58" s="31">
        <v>630</v>
      </c>
      <c r="I58" s="30"/>
      <c r="J58" s="12"/>
    </row>
    <row r="59" spans="1:10" x14ac:dyDescent="0.3">
      <c r="A59" s="46">
        <v>55</v>
      </c>
      <c r="B59" s="46">
        <v>2012</v>
      </c>
      <c r="C59" s="30" t="s">
        <v>133</v>
      </c>
      <c r="D59" s="30" t="s">
        <v>134</v>
      </c>
      <c r="E59" s="30" t="s">
        <v>99</v>
      </c>
      <c r="F59" s="31">
        <v>500</v>
      </c>
      <c r="G59" s="31">
        <v>0</v>
      </c>
      <c r="H59" s="31">
        <v>750</v>
      </c>
      <c r="I59" s="30"/>
      <c r="J59" s="12"/>
    </row>
    <row r="60" spans="1:10" x14ac:dyDescent="0.3">
      <c r="A60" s="46">
        <v>56</v>
      </c>
      <c r="B60" s="46">
        <v>2015</v>
      </c>
      <c r="C60" s="30" t="s">
        <v>130</v>
      </c>
      <c r="D60" s="30" t="s">
        <v>135</v>
      </c>
      <c r="E60" s="30" t="s">
        <v>99</v>
      </c>
      <c r="F60" s="31">
        <v>1010.1</v>
      </c>
      <c r="G60" s="31">
        <f>H60</f>
        <v>1010.1</v>
      </c>
      <c r="H60" s="31">
        <v>1010.1</v>
      </c>
      <c r="I60" s="30"/>
      <c r="J60" s="12"/>
    </row>
    <row r="61" spans="1:10" x14ac:dyDescent="0.3">
      <c r="A61" s="46">
        <v>57</v>
      </c>
      <c r="B61" s="46">
        <v>2014</v>
      </c>
      <c r="C61" s="30" t="s">
        <v>132</v>
      </c>
      <c r="D61" s="30" t="s">
        <v>135</v>
      </c>
      <c r="E61" s="30" t="s">
        <v>99</v>
      </c>
      <c r="F61" s="31">
        <v>630</v>
      </c>
      <c r="G61" s="31">
        <f>H61</f>
        <v>630</v>
      </c>
      <c r="H61" s="31">
        <v>630</v>
      </c>
      <c r="I61" s="30"/>
      <c r="J61" s="37"/>
    </row>
    <row r="62" spans="1:10" x14ac:dyDescent="0.3">
      <c r="A62" s="46">
        <v>58</v>
      </c>
      <c r="B62" s="47">
        <v>42248</v>
      </c>
      <c r="C62" s="30" t="s">
        <v>136</v>
      </c>
      <c r="D62" s="30" t="s">
        <v>137</v>
      </c>
      <c r="E62" s="30" t="s">
        <v>99</v>
      </c>
      <c r="F62" s="31"/>
      <c r="G62" s="31">
        <v>2064</v>
      </c>
      <c r="H62" s="31">
        <v>2064</v>
      </c>
      <c r="I62" s="12"/>
      <c r="J62" s="12"/>
    </row>
    <row r="63" spans="1:10" x14ac:dyDescent="0.3">
      <c r="A63" s="62">
        <v>59</v>
      </c>
      <c r="B63" s="47">
        <v>42248</v>
      </c>
      <c r="C63" s="30" t="s">
        <v>138</v>
      </c>
      <c r="D63" s="30" t="s">
        <v>139</v>
      </c>
      <c r="E63" s="30" t="s">
        <v>99</v>
      </c>
      <c r="F63" s="31"/>
      <c r="G63" s="31">
        <v>198</v>
      </c>
      <c r="H63" s="31">
        <v>198</v>
      </c>
      <c r="I63" s="12"/>
      <c r="J63" s="12"/>
    </row>
    <row r="64" spans="1:10" x14ac:dyDescent="0.3">
      <c r="A64" s="62">
        <v>60</v>
      </c>
      <c r="B64" s="48">
        <v>42401</v>
      </c>
      <c r="C64" s="49" t="s">
        <v>140</v>
      </c>
      <c r="D64" s="49" t="s">
        <v>141</v>
      </c>
      <c r="E64" s="49" t="s">
        <v>99</v>
      </c>
      <c r="F64" s="50"/>
      <c r="G64" s="50">
        <v>590</v>
      </c>
      <c r="H64" s="50">
        <v>590</v>
      </c>
      <c r="I64" s="12"/>
      <c r="J64" s="37"/>
    </row>
    <row r="65" spans="1:10" x14ac:dyDescent="0.3">
      <c r="A65" s="63">
        <v>61</v>
      </c>
      <c r="B65" s="47">
        <v>42705</v>
      </c>
      <c r="C65" s="49" t="s">
        <v>142</v>
      </c>
      <c r="D65" s="51" t="s">
        <v>50</v>
      </c>
      <c r="E65" s="49" t="s">
        <v>99</v>
      </c>
      <c r="F65" s="52"/>
      <c r="G65" s="52">
        <v>74</v>
      </c>
      <c r="H65" s="50">
        <v>74</v>
      </c>
      <c r="I65" s="12"/>
      <c r="J65" s="12"/>
    </row>
    <row r="66" spans="1:10" x14ac:dyDescent="0.3">
      <c r="A66" s="63">
        <v>62</v>
      </c>
      <c r="B66" s="47">
        <v>42705</v>
      </c>
      <c r="C66" s="51" t="s">
        <v>143</v>
      </c>
      <c r="D66" s="49" t="s">
        <v>50</v>
      </c>
      <c r="E66" s="49" t="s">
        <v>99</v>
      </c>
      <c r="F66" s="52"/>
      <c r="G66" s="50">
        <v>2188</v>
      </c>
      <c r="H66" s="50">
        <v>2188</v>
      </c>
      <c r="I66" s="12"/>
      <c r="J66" s="12"/>
    </row>
    <row r="67" spans="1:10" x14ac:dyDescent="0.3">
      <c r="A67" s="63">
        <v>63</v>
      </c>
      <c r="B67" s="47">
        <v>42705</v>
      </c>
      <c r="C67" s="51" t="s">
        <v>144</v>
      </c>
      <c r="D67" s="49" t="s">
        <v>50</v>
      </c>
      <c r="E67" s="49" t="s">
        <v>99</v>
      </c>
      <c r="F67" s="52"/>
      <c r="G67" s="50">
        <v>2494</v>
      </c>
      <c r="H67" s="50">
        <v>2494</v>
      </c>
      <c r="I67" s="12"/>
      <c r="J67" s="12"/>
    </row>
    <row r="68" spans="1:10" x14ac:dyDescent="0.3">
      <c r="A68" s="63">
        <v>64</v>
      </c>
      <c r="B68" s="47">
        <v>42705</v>
      </c>
      <c r="C68" s="51" t="s">
        <v>145</v>
      </c>
      <c r="D68" s="49" t="s">
        <v>50</v>
      </c>
      <c r="E68" s="49" t="s">
        <v>99</v>
      </c>
      <c r="F68" s="52"/>
      <c r="G68" s="50">
        <v>3623</v>
      </c>
      <c r="H68" s="50">
        <v>3623</v>
      </c>
      <c r="I68" s="12"/>
      <c r="J68" s="12"/>
    </row>
    <row r="69" spans="1:10" x14ac:dyDescent="0.3">
      <c r="A69" s="63">
        <v>65</v>
      </c>
      <c r="B69" s="47">
        <v>42705</v>
      </c>
      <c r="C69" s="51" t="s">
        <v>146</v>
      </c>
      <c r="D69" s="49" t="s">
        <v>50</v>
      </c>
      <c r="E69" s="49" t="s">
        <v>99</v>
      </c>
      <c r="F69" s="52"/>
      <c r="G69" s="50">
        <v>1943</v>
      </c>
      <c r="H69" s="50">
        <v>1943</v>
      </c>
      <c r="I69" s="12"/>
      <c r="J69" s="12"/>
    </row>
    <row r="70" spans="1:10" x14ac:dyDescent="0.3">
      <c r="A70" s="63">
        <v>66</v>
      </c>
      <c r="B70" s="47">
        <v>42705</v>
      </c>
      <c r="C70" s="51" t="s">
        <v>147</v>
      </c>
      <c r="D70" s="49" t="s">
        <v>50</v>
      </c>
      <c r="E70" s="49" t="s">
        <v>99</v>
      </c>
      <c r="F70" s="52"/>
      <c r="G70" s="50">
        <v>2441</v>
      </c>
      <c r="H70" s="50">
        <v>2441</v>
      </c>
      <c r="I70" s="12"/>
      <c r="J70" s="12"/>
    </row>
    <row r="71" spans="1:10" x14ac:dyDescent="0.3">
      <c r="A71" s="63">
        <v>67</v>
      </c>
      <c r="B71" s="47">
        <v>42856</v>
      </c>
      <c r="C71" s="53" t="s">
        <v>148</v>
      </c>
      <c r="D71" s="30"/>
      <c r="E71" s="49" t="s">
        <v>99</v>
      </c>
      <c r="F71" s="54"/>
      <c r="G71" s="55">
        <v>117</v>
      </c>
      <c r="H71" s="50">
        <v>117</v>
      </c>
      <c r="I71" s="12"/>
      <c r="J71" s="12"/>
    </row>
    <row r="72" spans="1:10" x14ac:dyDescent="0.3">
      <c r="A72" s="63">
        <v>68</v>
      </c>
      <c r="B72" s="47">
        <v>43070</v>
      </c>
      <c r="C72" s="30" t="s">
        <v>149</v>
      </c>
      <c r="D72" s="30" t="s">
        <v>150</v>
      </c>
      <c r="E72" s="49" t="s">
        <v>99</v>
      </c>
      <c r="F72" s="54"/>
      <c r="G72" s="55">
        <v>101</v>
      </c>
      <c r="H72" s="50">
        <v>101</v>
      </c>
      <c r="I72" s="12"/>
      <c r="J72" s="37"/>
    </row>
    <row r="73" spans="1:10" ht="15.6" x14ac:dyDescent="0.3">
      <c r="A73" s="46">
        <v>69</v>
      </c>
      <c r="B73" s="47">
        <v>43374</v>
      </c>
      <c r="C73" s="54" t="s">
        <v>151</v>
      </c>
      <c r="D73" s="53" t="s">
        <v>152</v>
      </c>
      <c r="E73" s="54" t="s">
        <v>99</v>
      </c>
      <c r="F73" s="54"/>
      <c r="G73" s="31">
        <v>260</v>
      </c>
      <c r="H73" s="55">
        <v>260</v>
      </c>
      <c r="I73" s="56"/>
      <c r="J73" s="12"/>
    </row>
    <row r="74" spans="1:10" ht="15.6" x14ac:dyDescent="0.3">
      <c r="A74" s="64">
        <v>70</v>
      </c>
      <c r="B74" s="70">
        <v>43586</v>
      </c>
      <c r="C74" s="57" t="s">
        <v>153</v>
      </c>
      <c r="D74" s="53" t="s">
        <v>154</v>
      </c>
      <c r="E74" s="54" t="s">
        <v>99</v>
      </c>
      <c r="F74" s="57"/>
      <c r="G74" s="31">
        <v>2974</v>
      </c>
      <c r="H74" s="55"/>
      <c r="I74" s="56"/>
      <c r="J74" s="12"/>
    </row>
    <row r="75" spans="1:10" ht="15.6" x14ac:dyDescent="0.3">
      <c r="A75" s="64">
        <v>71</v>
      </c>
      <c r="B75" s="60">
        <v>43678</v>
      </c>
      <c r="C75" s="12" t="s">
        <v>155</v>
      </c>
      <c r="D75" s="12" t="s">
        <v>107</v>
      </c>
      <c r="E75" s="77" t="s">
        <v>99</v>
      </c>
      <c r="F75" s="30"/>
      <c r="G75" s="78">
        <v>1289</v>
      </c>
      <c r="H75" s="33"/>
      <c r="I75" s="56"/>
      <c r="J75" s="12"/>
    </row>
    <row r="76" spans="1:10" ht="15.6" x14ac:dyDescent="0.3">
      <c r="A76" s="64">
        <v>72</v>
      </c>
      <c r="B76" s="70">
        <v>43678</v>
      </c>
      <c r="C76" s="57" t="s">
        <v>155</v>
      </c>
      <c r="D76" s="53" t="s">
        <v>77</v>
      </c>
      <c r="E76" s="54" t="s">
        <v>99</v>
      </c>
      <c r="F76" s="57"/>
      <c r="G76" s="31">
        <v>1289</v>
      </c>
      <c r="H76" s="55"/>
      <c r="I76" s="56"/>
      <c r="J76" s="12"/>
    </row>
    <row r="77" spans="1:10" ht="15.6" x14ac:dyDescent="0.3">
      <c r="A77" s="64">
        <v>73</v>
      </c>
      <c r="B77" s="70">
        <v>43678</v>
      </c>
      <c r="C77" s="57" t="s">
        <v>155</v>
      </c>
      <c r="D77" s="53" t="s">
        <v>156</v>
      </c>
      <c r="E77" s="54" t="s">
        <v>99</v>
      </c>
      <c r="F77" s="57"/>
      <c r="G77" s="55">
        <v>1289</v>
      </c>
      <c r="H77" s="55"/>
      <c r="I77" s="56"/>
      <c r="J77" s="12"/>
    </row>
    <row r="78" spans="1:10" ht="15.6" x14ac:dyDescent="0.3">
      <c r="A78" s="64">
        <v>74</v>
      </c>
      <c r="B78" s="70">
        <v>43739</v>
      </c>
      <c r="C78" s="57" t="s">
        <v>157</v>
      </c>
      <c r="D78" s="53" t="s">
        <v>13</v>
      </c>
      <c r="E78" s="54" t="s">
        <v>99</v>
      </c>
      <c r="F78" s="57"/>
      <c r="G78" s="55">
        <v>183</v>
      </c>
      <c r="H78" s="55"/>
      <c r="I78" s="56"/>
      <c r="J78" s="12"/>
    </row>
    <row r="79" spans="1:10" ht="15.6" x14ac:dyDescent="0.3">
      <c r="A79" s="64">
        <v>75</v>
      </c>
      <c r="B79" s="70">
        <v>43800</v>
      </c>
      <c r="C79" s="57" t="s">
        <v>158</v>
      </c>
      <c r="D79" s="53" t="s">
        <v>69</v>
      </c>
      <c r="E79" s="54" t="s">
        <v>99</v>
      </c>
      <c r="F79" s="57"/>
      <c r="G79" s="55">
        <v>7150</v>
      </c>
      <c r="H79" s="55"/>
      <c r="I79" s="56"/>
      <c r="J79" s="12"/>
    </row>
    <row r="80" spans="1:10" ht="15.6" x14ac:dyDescent="0.3">
      <c r="A80" s="64">
        <v>76</v>
      </c>
      <c r="B80" s="70">
        <v>43862</v>
      </c>
      <c r="C80" s="57" t="s">
        <v>159</v>
      </c>
      <c r="D80" s="53" t="s">
        <v>160</v>
      </c>
      <c r="E80" s="54" t="s">
        <v>161</v>
      </c>
      <c r="F80" s="57"/>
      <c r="G80" s="55">
        <v>250</v>
      </c>
      <c r="H80" s="55"/>
      <c r="I80" s="56"/>
      <c r="J80" s="12"/>
    </row>
    <row r="81" spans="1:10" ht="15.6" x14ac:dyDescent="0.3">
      <c r="A81" s="64"/>
      <c r="B81" s="58"/>
      <c r="C81" s="57"/>
      <c r="D81" s="30"/>
      <c r="E81" s="54"/>
      <c r="F81" s="57"/>
      <c r="G81" s="55"/>
      <c r="H81" s="55"/>
      <c r="I81" s="56"/>
      <c r="J81" s="12"/>
    </row>
    <row r="82" spans="1:10" ht="15.6" x14ac:dyDescent="0.3">
      <c r="A82" s="57"/>
      <c r="B82" s="58"/>
      <c r="C82" s="57"/>
      <c r="D82" s="54"/>
      <c r="E82" s="30"/>
      <c r="F82" s="59"/>
      <c r="G82" s="30"/>
      <c r="H82" s="61">
        <f>SUM(H5:H80)</f>
        <v>174428.22</v>
      </c>
      <c r="I82" s="56"/>
      <c r="J82" s="37"/>
    </row>
    <row r="83" spans="1:10" ht="15.6" x14ac:dyDescent="0.3">
      <c r="A83" s="12"/>
      <c r="B83" s="24"/>
      <c r="C83" s="12"/>
      <c r="D83" s="12"/>
      <c r="E83" s="12"/>
      <c r="F83" s="12"/>
      <c r="G83" s="12"/>
      <c r="H83" s="32"/>
      <c r="I83" s="56"/>
      <c r="J83" s="12"/>
    </row>
  </sheetData>
  <mergeCells count="2">
    <mergeCell ref="B3:H3"/>
    <mergeCell ref="A2:I2"/>
  </mergeCells>
  <conditionalFormatting sqref="B71:B7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{6B65D18A-2540-475B-BC92-D0BB3669B6B8}</x14:id>
        </ext>
      </extLst>
    </cfRule>
  </conditionalFormatting>
  <conditionalFormatting sqref="D7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{D818F252-FD79-475C-A4AF-BF63A9810BB4}</x14:id>
        </ext>
      </extLst>
    </cfRule>
  </conditionalFormatting>
  <conditionalFormatting sqref="E7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{A15C0161-456D-4AD6-ABCF-9D542E0005D9}</x14:id>
        </ext>
      </extLst>
    </cfRule>
  </conditionalFormatting>
  <conditionalFormatting sqref="E71:E7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{295CD7B1-3A88-4769-99C3-3FF06CE9DF4C}</x14:id>
        </ext>
      </extLst>
    </cfRule>
  </conditionalFormatting>
  <conditionalFormatting sqref="F70:H70 H71:H72 A64:H69 A70:C70 A71:A7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{73D6C937-B708-40CB-A77C-4541963067D4}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65D18A-2540-475B-BC92-D0BB3669B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B71:B72</xm:sqref>
        </x14:conditionalFormatting>
        <x14:conditionalFormatting xmlns:xm="http://schemas.microsoft.com/office/excel/2006/main">
          <x14:cfRule type="dataBar" id="{D818F252-FD79-475C-A4AF-BF63A9810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A15C0161-456D-4AD6-ABCF-9D542E0005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E70</xm:sqref>
        </x14:conditionalFormatting>
        <x14:conditionalFormatting xmlns:xm="http://schemas.microsoft.com/office/excel/2006/main">
          <x14:cfRule type="dataBar" id="{295CD7B1-3A88-4769-99C3-3FF06CE9D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E71:E72</xm:sqref>
        </x14:conditionalFormatting>
        <x14:conditionalFormatting xmlns:xm="http://schemas.microsoft.com/office/excel/2006/main">
          <x14:cfRule type="dataBar" id="{73D6C937-B708-40CB-A77C-4541963067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F70:H70 H71:H72 A64:H69 A70:C70 A71:A72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3BA0-271A-45D9-8E4E-1542756E77CF}">
  <dimension ref="B1:G43"/>
  <sheetViews>
    <sheetView zoomScale="80" zoomScaleNormal="80" workbookViewId="0">
      <selection activeCell="D5" sqref="D5"/>
    </sheetView>
  </sheetViews>
  <sheetFormatPr defaultColWidth="9.109375" defaultRowHeight="13.2" x14ac:dyDescent="0.25"/>
  <cols>
    <col min="1" max="1" width="1.21875" style="156" customWidth="1"/>
    <col min="2" max="2" width="34.88671875" style="156" customWidth="1"/>
    <col min="3" max="3" width="71.77734375" style="156" customWidth="1"/>
    <col min="4" max="4" width="50" style="156" customWidth="1"/>
    <col min="5" max="6" width="10.109375" style="156" bestFit="1" customWidth="1"/>
    <col min="7" max="7" width="11.109375" style="156" bestFit="1" customWidth="1"/>
    <col min="8" max="16384" width="9.109375" style="156"/>
  </cols>
  <sheetData>
    <row r="1" spans="2:7" x14ac:dyDescent="0.25">
      <c r="B1" s="153" t="s">
        <v>194</v>
      </c>
      <c r="C1" s="154"/>
      <c r="D1" s="154"/>
      <c r="E1" s="154"/>
      <c r="F1" s="155"/>
    </row>
    <row r="2" spans="2:7" x14ac:dyDescent="0.25">
      <c r="B2" s="157" t="s">
        <v>195</v>
      </c>
      <c r="C2" s="158"/>
      <c r="D2" s="154"/>
      <c r="E2" s="154"/>
      <c r="F2" s="155"/>
    </row>
    <row r="3" spans="2:7" x14ac:dyDescent="0.25">
      <c r="B3" s="182" t="s">
        <v>196</v>
      </c>
      <c r="C3" s="182"/>
      <c r="D3" s="182"/>
      <c r="E3" s="159">
        <v>2021</v>
      </c>
      <c r="F3" s="159">
        <v>2022</v>
      </c>
      <c r="G3" s="159">
        <v>2023</v>
      </c>
    </row>
    <row r="4" spans="2:7" x14ac:dyDescent="0.25">
      <c r="E4" s="160" t="s">
        <v>197</v>
      </c>
      <c r="F4" s="160" t="s">
        <v>197</v>
      </c>
      <c r="G4" s="161" t="s">
        <v>197</v>
      </c>
    </row>
    <row r="5" spans="2:7" x14ac:dyDescent="0.25">
      <c r="E5" s="162"/>
      <c r="F5" s="162"/>
    </row>
    <row r="6" spans="2:7" x14ac:dyDescent="0.25">
      <c r="B6" s="156" t="s">
        <v>198</v>
      </c>
      <c r="C6" s="156" t="s">
        <v>199</v>
      </c>
      <c r="E6" s="162">
        <v>60000</v>
      </c>
      <c r="F6" s="162">
        <v>60000</v>
      </c>
      <c r="G6" s="162">
        <v>60000</v>
      </c>
    </row>
    <row r="7" spans="2:7" x14ac:dyDescent="0.25">
      <c r="E7" s="162"/>
      <c r="F7" s="162"/>
      <c r="G7" s="162"/>
    </row>
    <row r="8" spans="2:7" x14ac:dyDescent="0.25">
      <c r="B8" s="156" t="s">
        <v>200</v>
      </c>
      <c r="C8" s="163" t="s">
        <v>201</v>
      </c>
      <c r="D8" s="163"/>
      <c r="E8" s="164" t="s">
        <v>202</v>
      </c>
      <c r="F8" s="164" t="s">
        <v>202</v>
      </c>
      <c r="G8" s="164" t="s">
        <v>202</v>
      </c>
    </row>
    <row r="9" spans="2:7" x14ac:dyDescent="0.25">
      <c r="E9" s="162"/>
      <c r="F9" s="162"/>
      <c r="G9" s="162"/>
    </row>
    <row r="10" spans="2:7" x14ac:dyDescent="0.25">
      <c r="B10" s="156" t="s">
        <v>203</v>
      </c>
      <c r="C10" s="163" t="s">
        <v>204</v>
      </c>
      <c r="D10" s="163"/>
      <c r="E10" s="164" t="s">
        <v>202</v>
      </c>
      <c r="F10" s="164" t="s">
        <v>202</v>
      </c>
      <c r="G10" s="164" t="s">
        <v>202</v>
      </c>
    </row>
    <row r="11" spans="2:7" x14ac:dyDescent="0.25">
      <c r="E11" s="162"/>
      <c r="F11" s="162"/>
      <c r="G11" s="162"/>
    </row>
    <row r="12" spans="2:7" x14ac:dyDescent="0.25">
      <c r="B12" s="156" t="s">
        <v>205</v>
      </c>
      <c r="C12" s="163" t="s">
        <v>206</v>
      </c>
      <c r="D12" s="163"/>
      <c r="E12" s="164" t="s">
        <v>202</v>
      </c>
      <c r="F12" s="164" t="s">
        <v>202</v>
      </c>
      <c r="G12" s="164" t="s">
        <v>202</v>
      </c>
    </row>
    <row r="13" spans="2:7" x14ac:dyDescent="0.25">
      <c r="E13" s="162"/>
      <c r="F13" s="162"/>
      <c r="G13" s="162"/>
    </row>
    <row r="14" spans="2:7" x14ac:dyDescent="0.25">
      <c r="B14" s="156" t="s">
        <v>207</v>
      </c>
      <c r="C14" s="156" t="s">
        <v>208</v>
      </c>
      <c r="E14" s="162">
        <v>40484</v>
      </c>
      <c r="F14" s="162">
        <v>140000</v>
      </c>
      <c r="G14" s="162">
        <v>140000</v>
      </c>
    </row>
    <row r="15" spans="2:7" x14ac:dyDescent="0.25">
      <c r="E15" s="162"/>
      <c r="F15" s="162"/>
      <c r="G15" s="162"/>
    </row>
    <row r="16" spans="2:7" x14ac:dyDescent="0.25">
      <c r="B16" s="156" t="s">
        <v>209</v>
      </c>
      <c r="C16" s="181" t="s">
        <v>210</v>
      </c>
      <c r="D16" s="181"/>
      <c r="E16" s="162">
        <v>28000</v>
      </c>
      <c r="F16" s="162">
        <v>28000</v>
      </c>
      <c r="G16" s="162">
        <v>28000</v>
      </c>
    </row>
    <row r="17" spans="2:7" x14ac:dyDescent="0.25">
      <c r="B17" s="156" t="s">
        <v>211</v>
      </c>
      <c r="C17" s="156" t="s">
        <v>212</v>
      </c>
      <c r="E17" s="162">
        <v>250000</v>
      </c>
      <c r="F17" s="162">
        <v>250000</v>
      </c>
      <c r="G17" s="162">
        <v>250000</v>
      </c>
    </row>
    <row r="18" spans="2:7" x14ac:dyDescent="0.25">
      <c r="E18" s="162"/>
      <c r="F18" s="162"/>
      <c r="G18" s="162"/>
    </row>
    <row r="19" spans="2:7" x14ac:dyDescent="0.25">
      <c r="B19" s="156" t="s">
        <v>213</v>
      </c>
      <c r="E19" s="162">
        <v>10247</v>
      </c>
      <c r="F19" s="162">
        <v>10247</v>
      </c>
      <c r="G19" s="162">
        <v>10247</v>
      </c>
    </row>
    <row r="20" spans="2:7" x14ac:dyDescent="0.25">
      <c r="B20" s="156" t="s">
        <v>214</v>
      </c>
      <c r="C20" s="165" t="s">
        <v>215</v>
      </c>
      <c r="D20" s="165"/>
      <c r="E20" s="162">
        <v>6350</v>
      </c>
      <c r="F20" s="162">
        <v>6350</v>
      </c>
      <c r="G20" s="162">
        <v>6350</v>
      </c>
    </row>
    <row r="21" spans="2:7" x14ac:dyDescent="0.25">
      <c r="C21" s="165" t="s">
        <v>216</v>
      </c>
      <c r="D21" s="165"/>
      <c r="E21" s="162">
        <v>6450</v>
      </c>
      <c r="F21" s="162">
        <v>6450</v>
      </c>
      <c r="G21" s="162">
        <v>6450</v>
      </c>
    </row>
    <row r="22" spans="2:7" x14ac:dyDescent="0.25">
      <c r="B22" s="156" t="s">
        <v>217</v>
      </c>
      <c r="E22" s="162"/>
      <c r="F22" s="162"/>
      <c r="G22" s="162"/>
    </row>
    <row r="23" spans="2:7" x14ac:dyDescent="0.25">
      <c r="B23" s="165" t="s">
        <v>218</v>
      </c>
      <c r="C23" s="165" t="s">
        <v>219</v>
      </c>
      <c r="D23" s="165"/>
      <c r="E23" s="162">
        <v>916</v>
      </c>
      <c r="F23" s="162">
        <v>916</v>
      </c>
      <c r="G23" s="162">
        <v>916</v>
      </c>
    </row>
    <row r="24" spans="2:7" x14ac:dyDescent="0.25">
      <c r="C24" s="165" t="s">
        <v>220</v>
      </c>
      <c r="D24" s="165"/>
      <c r="E24" s="162">
        <v>4324</v>
      </c>
      <c r="F24" s="162">
        <v>4324</v>
      </c>
      <c r="G24" s="162">
        <v>4324</v>
      </c>
    </row>
    <row r="25" spans="2:7" x14ac:dyDescent="0.25">
      <c r="C25" s="165" t="s">
        <v>221</v>
      </c>
      <c r="D25" s="165"/>
      <c r="E25" s="162">
        <v>1500</v>
      </c>
      <c r="F25" s="162">
        <v>1500</v>
      </c>
      <c r="G25" s="162">
        <v>1500</v>
      </c>
    </row>
    <row r="26" spans="2:7" x14ac:dyDescent="0.25">
      <c r="C26" s="165" t="s">
        <v>222</v>
      </c>
      <c r="D26" s="165"/>
      <c r="E26" s="162">
        <v>31120</v>
      </c>
      <c r="F26" s="162">
        <v>31120</v>
      </c>
      <c r="G26" s="162">
        <v>31120</v>
      </c>
    </row>
    <row r="27" spans="2:7" x14ac:dyDescent="0.25">
      <c r="C27" s="156" t="s">
        <v>223</v>
      </c>
      <c r="D27" s="156" t="s">
        <v>224</v>
      </c>
      <c r="E27" s="168">
        <v>9789</v>
      </c>
      <c r="F27" s="168">
        <v>9789</v>
      </c>
      <c r="G27" s="168">
        <v>9789</v>
      </c>
    </row>
    <row r="28" spans="2:7" x14ac:dyDescent="0.25">
      <c r="E28" s="162"/>
      <c r="F28" s="162"/>
      <c r="G28" s="162"/>
    </row>
    <row r="29" spans="2:7" x14ac:dyDescent="0.25">
      <c r="B29" s="156" t="s">
        <v>225</v>
      </c>
      <c r="C29" s="156" t="s">
        <v>226</v>
      </c>
      <c r="E29" s="162">
        <v>150</v>
      </c>
      <c r="F29" s="162">
        <v>150</v>
      </c>
      <c r="G29" s="162">
        <v>150</v>
      </c>
    </row>
    <row r="30" spans="2:7" x14ac:dyDescent="0.25">
      <c r="E30" s="162"/>
      <c r="F30" s="162"/>
      <c r="G30" s="162"/>
    </row>
    <row r="31" spans="2:7" x14ac:dyDescent="0.25">
      <c r="B31" s="156" t="s">
        <v>227</v>
      </c>
      <c r="D31" s="156" t="s">
        <v>228</v>
      </c>
      <c r="E31" s="162">
        <v>942.19</v>
      </c>
      <c r="F31" s="162">
        <v>942.19</v>
      </c>
      <c r="G31" s="162">
        <v>942.19</v>
      </c>
    </row>
    <row r="32" spans="2:7" x14ac:dyDescent="0.25">
      <c r="D32" s="156" t="s">
        <v>229</v>
      </c>
      <c r="E32" s="162"/>
      <c r="F32" s="162"/>
      <c r="G32" s="162"/>
    </row>
    <row r="33" spans="2:7" x14ac:dyDescent="0.25">
      <c r="B33" s="156" t="s">
        <v>230</v>
      </c>
      <c r="C33" s="156" t="s">
        <v>231</v>
      </c>
      <c r="E33" s="162">
        <v>7100</v>
      </c>
      <c r="F33" s="162">
        <v>7100</v>
      </c>
      <c r="G33" s="162">
        <v>7100</v>
      </c>
    </row>
    <row r="34" spans="2:7" x14ac:dyDescent="0.25">
      <c r="E34" s="162"/>
      <c r="F34" s="162"/>
      <c r="G34" s="162"/>
    </row>
    <row r="35" spans="2:7" x14ac:dyDescent="0.25">
      <c r="B35" s="156" t="s">
        <v>232</v>
      </c>
      <c r="C35" s="156" t="s">
        <v>233</v>
      </c>
      <c r="E35" s="162">
        <v>39.99</v>
      </c>
      <c r="F35" s="162">
        <v>39.99</v>
      </c>
      <c r="G35" s="162">
        <v>39.99</v>
      </c>
    </row>
    <row r="36" spans="2:7" x14ac:dyDescent="0.25">
      <c r="B36" s="156" t="s">
        <v>234</v>
      </c>
      <c r="C36" s="156" t="s">
        <v>235</v>
      </c>
      <c r="E36" s="162"/>
      <c r="F36" s="162">
        <v>395</v>
      </c>
      <c r="G36" s="162">
        <v>395</v>
      </c>
    </row>
    <row r="37" spans="2:7" x14ac:dyDescent="0.25">
      <c r="B37" s="156" t="s">
        <v>236</v>
      </c>
      <c r="C37" s="156" t="s">
        <v>237</v>
      </c>
      <c r="E37" s="162"/>
      <c r="F37" s="162">
        <v>35</v>
      </c>
      <c r="G37" s="162">
        <v>35</v>
      </c>
    </row>
    <row r="38" spans="2:7" x14ac:dyDescent="0.25">
      <c r="E38" s="162"/>
      <c r="F38" s="162"/>
      <c r="G38" s="162"/>
    </row>
    <row r="39" spans="2:7" x14ac:dyDescent="0.25">
      <c r="E39" s="162"/>
      <c r="F39" s="162"/>
      <c r="G39" s="162"/>
    </row>
    <row r="40" spans="2:7" x14ac:dyDescent="0.25">
      <c r="E40" s="162"/>
      <c r="F40" s="162"/>
    </row>
    <row r="41" spans="2:7" ht="13.8" thickBot="1" x14ac:dyDescent="0.3">
      <c r="B41" s="166" t="s">
        <v>238</v>
      </c>
      <c r="E41" s="167">
        <f>SUM(E6:E40)</f>
        <v>457412.18</v>
      </c>
      <c r="F41" s="167">
        <f>SUM(F6:F40)</f>
        <v>557358.17999999993</v>
      </c>
      <c r="G41" s="169">
        <f>SUM(G6:G40)</f>
        <v>557358.17999999993</v>
      </c>
    </row>
    <row r="42" spans="2:7" ht="13.8" thickTop="1" x14ac:dyDescent="0.25">
      <c r="E42" s="162"/>
      <c r="F42" s="162"/>
    </row>
    <row r="43" spans="2:7" x14ac:dyDescent="0.25">
      <c r="F43" s="162"/>
    </row>
  </sheetData>
  <mergeCells count="2">
    <mergeCell ref="C16:D16"/>
    <mergeCell ref="B3:D3"/>
  </mergeCells>
  <pageMargins left="0.7" right="0.7" top="0.75" bottom="0.75" header="0.3" footer="0.3"/>
  <pageSetup paperSize="9" scale="66" orientation="landscape" r:id="rId1"/>
  <colBreaks count="1" manualBreakCount="1">
    <brk id="8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B964E-E649-47D2-8C58-A5E9EDACE1BD}">
  <dimension ref="A1:I21"/>
  <sheetViews>
    <sheetView topLeftCell="A4" workbookViewId="0">
      <selection activeCell="B14" sqref="B14"/>
    </sheetView>
  </sheetViews>
  <sheetFormatPr defaultRowHeight="14.4" x14ac:dyDescent="0.3"/>
  <cols>
    <col min="1" max="1" width="20" customWidth="1"/>
    <col min="2" max="2" width="12.33203125" customWidth="1"/>
  </cols>
  <sheetData>
    <row r="1" spans="1:9" x14ac:dyDescent="0.3">
      <c r="A1" s="1" t="s">
        <v>23</v>
      </c>
      <c r="B1" s="1"/>
      <c r="C1" s="11"/>
      <c r="D1" s="11"/>
      <c r="E1" s="11"/>
      <c r="F1" s="2"/>
      <c r="G1" s="2"/>
      <c r="H1" s="2"/>
      <c r="I1" s="2"/>
    </row>
    <row r="2" spans="1:9" x14ac:dyDescent="0.3">
      <c r="A2" s="4" t="s">
        <v>53</v>
      </c>
      <c r="B2" s="4"/>
      <c r="C2" s="4"/>
      <c r="D2" s="4"/>
      <c r="E2" s="1"/>
      <c r="F2" s="4"/>
      <c r="G2" s="6"/>
      <c r="H2" s="6"/>
      <c r="I2" s="6"/>
    </row>
    <row r="3" spans="1:9" x14ac:dyDescent="0.3">
      <c r="A3" s="5" t="s">
        <v>35</v>
      </c>
      <c r="B3" s="5"/>
      <c r="C3" s="5"/>
      <c r="D3" s="5"/>
      <c r="E3" s="5"/>
      <c r="F3" s="5"/>
      <c r="G3" s="7"/>
      <c r="H3" s="7"/>
      <c r="I3" s="7"/>
    </row>
    <row r="4" spans="1:9" x14ac:dyDescent="0.3">
      <c r="A4" s="9"/>
      <c r="B4" s="9"/>
      <c r="C4" s="4"/>
      <c r="D4" s="4"/>
      <c r="E4" s="4"/>
      <c r="F4" s="4"/>
      <c r="G4" s="6"/>
      <c r="H4" s="6"/>
      <c r="I4" s="6"/>
    </row>
    <row r="5" spans="1:9" ht="15" thickBot="1" x14ac:dyDescent="0.35">
      <c r="A5" s="13" t="s">
        <v>24</v>
      </c>
      <c r="B5" s="13" t="s">
        <v>54</v>
      </c>
      <c r="C5" s="14" t="s">
        <v>34</v>
      </c>
      <c r="D5" s="14" t="s">
        <v>25</v>
      </c>
      <c r="E5" s="14"/>
      <c r="F5" s="15" t="s">
        <v>26</v>
      </c>
      <c r="G5" s="6"/>
      <c r="H5" s="6"/>
    </row>
    <row r="6" spans="1:9" x14ac:dyDescent="0.3">
      <c r="A6" s="9"/>
      <c r="B6" s="9"/>
      <c r="C6" s="4"/>
      <c r="D6" s="4"/>
      <c r="E6" s="4"/>
      <c r="F6" s="6"/>
      <c r="G6" s="6"/>
      <c r="H6" s="6"/>
    </row>
    <row r="7" spans="1:9" x14ac:dyDescent="0.3">
      <c r="A7" s="9" t="s">
        <v>27</v>
      </c>
      <c r="B7" s="6">
        <v>25581</v>
      </c>
      <c r="C7" s="6">
        <v>19705</v>
      </c>
      <c r="D7" s="16" t="e">
        <f>(C7-#REF!)/#REF!</f>
        <v>#REF!</v>
      </c>
      <c r="E7" s="4"/>
      <c r="F7" s="6" t="s">
        <v>36</v>
      </c>
      <c r="G7" s="6"/>
      <c r="H7" s="6"/>
    </row>
    <row r="8" spans="1:9" x14ac:dyDescent="0.3">
      <c r="A8" s="9" t="s">
        <v>28</v>
      </c>
      <c r="B8" s="6">
        <v>8688</v>
      </c>
      <c r="C8" s="6">
        <v>500</v>
      </c>
      <c r="D8" s="16" t="e">
        <f>(C8-#REF!)/#REF!</f>
        <v>#REF!</v>
      </c>
      <c r="E8" s="4"/>
      <c r="F8" s="6" t="s">
        <v>37</v>
      </c>
      <c r="G8" s="6"/>
      <c r="H8" s="6"/>
    </row>
    <row r="9" spans="1:9" x14ac:dyDescent="0.3">
      <c r="A9" s="9" t="s">
        <v>29</v>
      </c>
      <c r="B9" s="6">
        <v>9944</v>
      </c>
      <c r="C9" s="6">
        <v>6488</v>
      </c>
      <c r="D9" s="16" t="e">
        <f>(C9-#REF!)/#REF!</f>
        <v>#REF!</v>
      </c>
      <c r="E9" s="4"/>
      <c r="F9" s="6" t="s">
        <v>38</v>
      </c>
      <c r="G9" s="6"/>
      <c r="H9" s="6"/>
    </row>
    <row r="10" spans="1:9" x14ac:dyDescent="0.3">
      <c r="A10" s="9" t="s">
        <v>16</v>
      </c>
      <c r="B10" s="6">
        <v>866</v>
      </c>
      <c r="C10" s="6">
        <v>2378</v>
      </c>
      <c r="D10" s="16" t="e">
        <f>(C10-#REF!)/#REF!</f>
        <v>#REF!</v>
      </c>
      <c r="E10" s="4"/>
      <c r="F10" s="6" t="s">
        <v>39</v>
      </c>
      <c r="G10" s="6"/>
      <c r="H10" s="6"/>
    </row>
    <row r="11" spans="1:9" x14ac:dyDescent="0.3">
      <c r="A11" s="9" t="s">
        <v>30</v>
      </c>
      <c r="B11" s="9"/>
      <c r="C11" s="6">
        <v>772</v>
      </c>
      <c r="D11" s="16" t="e">
        <f>(C11-#REF!)/#REF!</f>
        <v>#REF!</v>
      </c>
      <c r="E11" s="4"/>
      <c r="F11" s="6" t="s">
        <v>40</v>
      </c>
      <c r="G11" s="6"/>
      <c r="H11" s="6"/>
    </row>
    <row r="12" spans="1:9" x14ac:dyDescent="0.3">
      <c r="A12" s="4"/>
      <c r="B12" s="4"/>
      <c r="C12" s="6"/>
      <c r="D12" s="4"/>
      <c r="E12" s="4"/>
      <c r="F12" s="6"/>
      <c r="G12" s="6"/>
      <c r="H12" s="6"/>
    </row>
    <row r="13" spans="1:9" x14ac:dyDescent="0.3">
      <c r="A13" s="5"/>
      <c r="B13" s="5"/>
      <c r="C13" s="7"/>
      <c r="D13" s="5"/>
      <c r="E13" s="5"/>
      <c r="F13" s="7"/>
      <c r="G13" s="7"/>
      <c r="H13" s="7"/>
    </row>
    <row r="14" spans="1:9" x14ac:dyDescent="0.3">
      <c r="A14" s="9" t="s">
        <v>5</v>
      </c>
      <c r="B14" s="9"/>
      <c r="C14" s="6">
        <v>3256</v>
      </c>
      <c r="D14" s="16" t="e">
        <f>(C14-#REF!)/#REF!</f>
        <v>#REF!</v>
      </c>
      <c r="E14" s="4"/>
      <c r="F14" s="6" t="s">
        <v>41</v>
      </c>
      <c r="G14" s="6"/>
      <c r="H14" s="6"/>
    </row>
    <row r="15" spans="1:9" x14ac:dyDescent="0.3">
      <c r="A15" s="9" t="s">
        <v>13</v>
      </c>
      <c r="B15" s="9"/>
      <c r="C15" s="6">
        <v>363</v>
      </c>
      <c r="D15" s="16" t="e">
        <f>(C15-#REF!)/#REF!</f>
        <v>#REF!</v>
      </c>
      <c r="E15" s="4"/>
      <c r="F15" s="6" t="s">
        <v>42</v>
      </c>
      <c r="G15" s="6"/>
      <c r="H15" s="6"/>
    </row>
    <row r="16" spans="1:9" x14ac:dyDescent="0.3">
      <c r="A16" s="9" t="s">
        <v>12</v>
      </c>
      <c r="B16" s="9"/>
      <c r="C16" s="6">
        <v>320</v>
      </c>
      <c r="D16" s="16" t="e">
        <f>(C16-#REF!)/#REF!</f>
        <v>#REF!</v>
      </c>
      <c r="E16" s="4"/>
      <c r="F16" s="6" t="s">
        <v>43</v>
      </c>
      <c r="G16" s="6"/>
      <c r="H16" s="6"/>
    </row>
    <row r="17" spans="1:8" x14ac:dyDescent="0.3">
      <c r="A17" s="9" t="s">
        <v>31</v>
      </c>
      <c r="B17" s="9"/>
      <c r="C17" s="6">
        <v>1099</v>
      </c>
      <c r="D17" s="16" t="e">
        <f>(C17-#REF!)/#REF!</f>
        <v>#REF!</v>
      </c>
      <c r="E17" s="4"/>
      <c r="F17" s="6" t="s">
        <v>44</v>
      </c>
      <c r="G17" s="6"/>
      <c r="H17" s="6"/>
    </row>
    <row r="18" spans="1:8" x14ac:dyDescent="0.3">
      <c r="A18" s="9" t="s">
        <v>45</v>
      </c>
      <c r="B18" s="9"/>
      <c r="C18" s="6">
        <v>206</v>
      </c>
      <c r="D18" s="4"/>
      <c r="E18" s="4"/>
      <c r="F18" s="6" t="s">
        <v>46</v>
      </c>
      <c r="G18" s="6"/>
      <c r="H18" s="6"/>
    </row>
    <row r="19" spans="1:8" x14ac:dyDescent="0.3">
      <c r="A19" s="9" t="s">
        <v>11</v>
      </c>
      <c r="B19" s="9"/>
      <c r="C19" s="6">
        <v>1600</v>
      </c>
      <c r="D19" s="16" t="e">
        <f>(C19-#REF!)/#REF!</f>
        <v>#REF!</v>
      </c>
      <c r="E19" s="4"/>
      <c r="F19" s="6" t="s">
        <v>49</v>
      </c>
      <c r="G19" s="6"/>
      <c r="H19" s="6"/>
    </row>
    <row r="20" spans="1:8" x14ac:dyDescent="0.3">
      <c r="A20" s="9"/>
      <c r="B20" s="9"/>
      <c r="C20" s="6"/>
      <c r="D20" s="4"/>
      <c r="E20" s="4"/>
      <c r="F20" s="6"/>
      <c r="G20" s="6"/>
      <c r="H20" s="6"/>
    </row>
    <row r="21" spans="1:8" x14ac:dyDescent="0.3">
      <c r="C21" s="19"/>
      <c r="D21" s="19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Bal.Sheet</vt:lpstr>
      <vt:lpstr>Cassington Parish Council </vt:lpstr>
      <vt:lpstr>Notes</vt:lpstr>
      <vt:lpstr>Variances</vt:lpstr>
      <vt:lpstr> old asset register</vt:lpstr>
      <vt:lpstr> Fixed asset register</vt:lpstr>
      <vt:lpstr>Variances for audit</vt:lpstr>
      <vt:lpstr>' Fixed asset register'!Print_Area</vt:lpstr>
      <vt:lpstr>'Cassington Parish Council '!Print_Area</vt:lpstr>
      <vt:lpstr>Variances!Print_Area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HPC</dc:creator>
  <cp:lastModifiedBy>Tracey Cameron</cp:lastModifiedBy>
  <cp:lastPrinted>2023-06-01T16:24:15Z</cp:lastPrinted>
  <dcterms:created xsi:type="dcterms:W3CDTF">2014-10-14T09:15:40Z</dcterms:created>
  <dcterms:modified xsi:type="dcterms:W3CDTF">2023-07-06T13:25:00Z</dcterms:modified>
</cp:coreProperties>
</file>